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П" sheetId="1" r:id="rId1"/>
  </sheets>
  <externalReferences>
    <externalReference r:id="rId2"/>
    <externalReference r:id="rId3"/>
    <externalReference r:id="rId4"/>
  </externalReferences>
  <definedNames>
    <definedName name="List06_flag_year">ИП!#REF!</definedName>
    <definedName name="source_of_funding">[1]TEHSHEET!$O$2:$O$13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E151" i="1"/>
  <c r="O150" i="1"/>
  <c r="N150" i="1"/>
  <c r="H150" i="1" s="1"/>
  <c r="L150" i="1"/>
  <c r="E150" i="1"/>
  <c r="N149" i="1"/>
  <c r="M149" i="1"/>
  <c r="M147" i="1" s="1"/>
  <c r="L149" i="1"/>
  <c r="K149" i="1"/>
  <c r="E149" i="1"/>
  <c r="H148" i="1"/>
  <c r="E148" i="1"/>
  <c r="Q147" i="1"/>
  <c r="P147" i="1"/>
  <c r="O147" i="1"/>
  <c r="L147" i="1"/>
  <c r="K147" i="1"/>
  <c r="J147" i="1"/>
  <c r="I147" i="1"/>
  <c r="E147" i="1"/>
  <c r="H146" i="1"/>
  <c r="E146" i="1"/>
  <c r="N145" i="1"/>
  <c r="L145" i="1"/>
  <c r="E145" i="1"/>
  <c r="N144" i="1"/>
  <c r="N142" i="1" s="1"/>
  <c r="M144" i="1"/>
  <c r="L144" i="1"/>
  <c r="K144" i="1"/>
  <c r="J144" i="1"/>
  <c r="H144" i="1" s="1"/>
  <c r="E144" i="1"/>
  <c r="O143" i="1"/>
  <c r="N143" i="1"/>
  <c r="M143" i="1"/>
  <c r="M142" i="1" s="1"/>
  <c r="L143" i="1"/>
  <c r="K143" i="1"/>
  <c r="K142" i="1" s="1"/>
  <c r="J143" i="1"/>
  <c r="E143" i="1"/>
  <c r="Q142" i="1"/>
  <c r="P142" i="1"/>
  <c r="O142" i="1"/>
  <c r="J142" i="1"/>
  <c r="I142" i="1"/>
  <c r="E142" i="1"/>
  <c r="E141" i="1"/>
  <c r="E140" i="1"/>
  <c r="E139" i="1"/>
  <c r="E138" i="1"/>
  <c r="Q137" i="1"/>
  <c r="P137" i="1"/>
  <c r="O137" i="1"/>
  <c r="N137" i="1"/>
  <c r="M137" i="1"/>
  <c r="L137" i="1"/>
  <c r="K137" i="1"/>
  <c r="J137" i="1"/>
  <c r="I137" i="1"/>
  <c r="H137" i="1"/>
  <c r="E137" i="1"/>
  <c r="Q136" i="1"/>
  <c r="P136" i="1"/>
  <c r="O136" i="1"/>
  <c r="N136" i="1"/>
  <c r="M136" i="1"/>
  <c r="L136" i="1"/>
  <c r="K136" i="1"/>
  <c r="J136" i="1"/>
  <c r="I136" i="1"/>
  <c r="H136" i="1"/>
  <c r="E136" i="1"/>
  <c r="Q135" i="1"/>
  <c r="P135" i="1"/>
  <c r="O135" i="1"/>
  <c r="M135" i="1"/>
  <c r="L135" i="1"/>
  <c r="K135" i="1"/>
  <c r="J135" i="1"/>
  <c r="I135" i="1"/>
  <c r="E135" i="1"/>
  <c r="Q134" i="1"/>
  <c r="P134" i="1"/>
  <c r="O134" i="1"/>
  <c r="L134" i="1"/>
  <c r="K134" i="1"/>
  <c r="I134" i="1"/>
  <c r="E134" i="1"/>
  <c r="Q133" i="1"/>
  <c r="P133" i="1"/>
  <c r="O133" i="1"/>
  <c r="N133" i="1"/>
  <c r="L133" i="1"/>
  <c r="K133" i="1"/>
  <c r="J133" i="1"/>
  <c r="I133" i="1"/>
  <c r="E133" i="1"/>
  <c r="E132" i="1"/>
  <c r="G129" i="1"/>
  <c r="E129" i="1"/>
  <c r="G128" i="1"/>
  <c r="E128" i="1"/>
  <c r="E127" i="1"/>
  <c r="Q123" i="1"/>
  <c r="P123" i="1"/>
  <c r="O123" i="1"/>
  <c r="N123" i="1"/>
  <c r="M123" i="1"/>
  <c r="L123" i="1"/>
  <c r="K123" i="1"/>
  <c r="J123" i="1"/>
  <c r="I123" i="1"/>
  <c r="H123" i="1"/>
  <c r="Q122" i="1"/>
  <c r="P122" i="1"/>
  <c r="O122" i="1"/>
  <c r="N122" i="1"/>
  <c r="M122" i="1"/>
  <c r="L122" i="1"/>
  <c r="K122" i="1"/>
  <c r="J122" i="1"/>
  <c r="I122" i="1"/>
  <c r="H122" i="1"/>
  <c r="Q120" i="1"/>
  <c r="P120" i="1"/>
  <c r="O120" i="1"/>
  <c r="N120" i="1"/>
  <c r="M120" i="1"/>
  <c r="L120" i="1"/>
  <c r="K120" i="1"/>
  <c r="J120" i="1"/>
  <c r="I120" i="1"/>
  <c r="H120" i="1"/>
  <c r="Q108" i="1"/>
  <c r="P108" i="1"/>
  <c r="O108" i="1"/>
  <c r="N108" i="1"/>
  <c r="M108" i="1"/>
  <c r="L108" i="1"/>
  <c r="K108" i="1"/>
  <c r="J108" i="1"/>
  <c r="I108" i="1"/>
  <c r="H108" i="1"/>
  <c r="Q107" i="1"/>
  <c r="P107" i="1"/>
  <c r="O107" i="1"/>
  <c r="N107" i="1"/>
  <c r="M107" i="1"/>
  <c r="L107" i="1"/>
  <c r="K107" i="1"/>
  <c r="J107" i="1"/>
  <c r="I107" i="1"/>
  <c r="H107" i="1"/>
  <c r="H93" i="1"/>
  <c r="E93" i="1"/>
  <c r="H92" i="1"/>
  <c r="E92" i="1"/>
  <c r="H91" i="1"/>
  <c r="E91" i="1"/>
  <c r="Q90" i="1"/>
  <c r="P90" i="1"/>
  <c r="O90" i="1"/>
  <c r="N90" i="1"/>
  <c r="M90" i="1"/>
  <c r="L90" i="1"/>
  <c r="K90" i="1"/>
  <c r="J90" i="1"/>
  <c r="I90" i="1"/>
  <c r="E90" i="1"/>
  <c r="E88" i="1"/>
  <c r="E87" i="1"/>
  <c r="Q86" i="1"/>
  <c r="P86" i="1"/>
  <c r="O86" i="1"/>
  <c r="N86" i="1"/>
  <c r="M86" i="1"/>
  <c r="L86" i="1"/>
  <c r="K86" i="1"/>
  <c r="J86" i="1"/>
  <c r="I86" i="1"/>
  <c r="H86" i="1"/>
  <c r="E86" i="1"/>
  <c r="E84" i="1"/>
  <c r="E83" i="1"/>
  <c r="Q82" i="1"/>
  <c r="P82" i="1"/>
  <c r="O82" i="1"/>
  <c r="N82" i="1"/>
  <c r="M82" i="1"/>
  <c r="L82" i="1"/>
  <c r="K82" i="1"/>
  <c r="J82" i="1"/>
  <c r="I82" i="1"/>
  <c r="H82" i="1"/>
  <c r="E82" i="1"/>
  <c r="E80" i="1"/>
  <c r="E79" i="1"/>
  <c r="Q78" i="1"/>
  <c r="P78" i="1"/>
  <c r="O78" i="1"/>
  <c r="N78" i="1"/>
  <c r="M78" i="1"/>
  <c r="L78" i="1"/>
  <c r="K78" i="1"/>
  <c r="J78" i="1"/>
  <c r="I78" i="1"/>
  <c r="H78" i="1"/>
  <c r="E78" i="1"/>
  <c r="E76" i="1"/>
  <c r="E75" i="1"/>
  <c r="Q74" i="1"/>
  <c r="P74" i="1"/>
  <c r="O74" i="1"/>
  <c r="N74" i="1"/>
  <c r="M74" i="1"/>
  <c r="L74" i="1"/>
  <c r="K74" i="1"/>
  <c r="J74" i="1"/>
  <c r="I74" i="1"/>
  <c r="H74" i="1"/>
  <c r="E74" i="1"/>
  <c r="E72" i="1"/>
  <c r="E71" i="1"/>
  <c r="Q70" i="1"/>
  <c r="P70" i="1"/>
  <c r="O70" i="1"/>
  <c r="N70" i="1"/>
  <c r="M70" i="1"/>
  <c r="L70" i="1"/>
  <c r="K70" i="1"/>
  <c r="J70" i="1"/>
  <c r="I70" i="1"/>
  <c r="H70" i="1"/>
  <c r="E70" i="1"/>
  <c r="E68" i="1"/>
  <c r="E67" i="1"/>
  <c r="Q66" i="1"/>
  <c r="P66" i="1"/>
  <c r="O66" i="1"/>
  <c r="N66" i="1"/>
  <c r="M66" i="1"/>
  <c r="L66" i="1"/>
  <c r="K66" i="1"/>
  <c r="J66" i="1"/>
  <c r="I66" i="1"/>
  <c r="H66" i="1"/>
  <c r="E66" i="1"/>
  <c r="E64" i="1"/>
  <c r="E63" i="1"/>
  <c r="Q62" i="1"/>
  <c r="P62" i="1"/>
  <c r="O62" i="1"/>
  <c r="N62" i="1"/>
  <c r="M62" i="1"/>
  <c r="L62" i="1"/>
  <c r="K62" i="1"/>
  <c r="J62" i="1"/>
  <c r="I62" i="1"/>
  <c r="H62" i="1"/>
  <c r="E62" i="1"/>
  <c r="E60" i="1"/>
  <c r="E59" i="1"/>
  <c r="E58" i="1"/>
  <c r="Q57" i="1"/>
  <c r="P57" i="1"/>
  <c r="O57" i="1"/>
  <c r="N57" i="1"/>
  <c r="M57" i="1"/>
  <c r="L57" i="1"/>
  <c r="K57" i="1"/>
  <c r="J57" i="1"/>
  <c r="I57" i="1"/>
  <c r="H57" i="1"/>
  <c r="E57" i="1"/>
  <c r="E55" i="1"/>
  <c r="E54" i="1"/>
  <c r="E53" i="1"/>
  <c r="E52" i="1"/>
  <c r="Q51" i="1"/>
  <c r="P51" i="1"/>
  <c r="O51" i="1"/>
  <c r="N51" i="1"/>
  <c r="M51" i="1"/>
  <c r="L51" i="1"/>
  <c r="K51" i="1"/>
  <c r="J51" i="1"/>
  <c r="I51" i="1"/>
  <c r="H51" i="1"/>
  <c r="E51" i="1"/>
  <c r="E49" i="1"/>
  <c r="E48" i="1"/>
  <c r="E47" i="1"/>
  <c r="E46" i="1"/>
  <c r="Q45" i="1"/>
  <c r="P45" i="1"/>
  <c r="O45" i="1"/>
  <c r="N45" i="1"/>
  <c r="M45" i="1"/>
  <c r="L45" i="1"/>
  <c r="K45" i="1"/>
  <c r="J45" i="1"/>
  <c r="I45" i="1"/>
  <c r="H45" i="1"/>
  <c r="E45" i="1"/>
  <c r="E43" i="1"/>
  <c r="E42" i="1"/>
  <c r="E41" i="1"/>
  <c r="E40" i="1"/>
  <c r="Q39" i="1"/>
  <c r="P39" i="1"/>
  <c r="O39" i="1"/>
  <c r="N39" i="1"/>
  <c r="M39" i="1"/>
  <c r="L39" i="1"/>
  <c r="K39" i="1"/>
  <c r="J39" i="1"/>
  <c r="I39" i="1"/>
  <c r="H39" i="1"/>
  <c r="E39" i="1"/>
  <c r="E37" i="1"/>
  <c r="E36" i="1"/>
  <c r="E35" i="1"/>
  <c r="E34" i="1"/>
  <c r="Q33" i="1"/>
  <c r="P33" i="1"/>
  <c r="O33" i="1"/>
  <c r="N33" i="1"/>
  <c r="M33" i="1"/>
  <c r="L33" i="1"/>
  <c r="K33" i="1"/>
  <c r="J33" i="1"/>
  <c r="I33" i="1"/>
  <c r="H33" i="1"/>
  <c r="E33" i="1"/>
  <c r="E31" i="1"/>
  <c r="E30" i="1"/>
  <c r="E29" i="1"/>
  <c r="E28" i="1"/>
  <c r="Q27" i="1"/>
  <c r="P27" i="1"/>
  <c r="O27" i="1"/>
  <c r="N27" i="1"/>
  <c r="M27" i="1"/>
  <c r="L27" i="1"/>
  <c r="K27" i="1"/>
  <c r="J27" i="1"/>
  <c r="I27" i="1"/>
  <c r="H27" i="1"/>
  <c r="E27" i="1"/>
  <c r="E25" i="1"/>
  <c r="E24" i="1"/>
  <c r="Q23" i="1"/>
  <c r="P23" i="1"/>
  <c r="O23" i="1"/>
  <c r="N23" i="1"/>
  <c r="M23" i="1"/>
  <c r="L23" i="1"/>
  <c r="K23" i="1"/>
  <c r="J23" i="1"/>
  <c r="I23" i="1"/>
  <c r="H23" i="1"/>
  <c r="E23" i="1"/>
  <c r="E21" i="1"/>
  <c r="Q20" i="1"/>
  <c r="Q19" i="1" s="1"/>
  <c r="P20" i="1"/>
  <c r="O20" i="1"/>
  <c r="N20" i="1"/>
  <c r="M20" i="1"/>
  <c r="L20" i="1"/>
  <c r="K20" i="1"/>
  <c r="J20" i="1"/>
  <c r="I20" i="1"/>
  <c r="I19" i="1" s="1"/>
  <c r="H20" i="1"/>
  <c r="E20" i="1"/>
  <c r="M19" i="1"/>
  <c r="H149" i="1" l="1"/>
  <c r="H90" i="1"/>
  <c r="I132" i="1"/>
  <c r="M134" i="1"/>
  <c r="N135" i="1"/>
  <c r="H134" i="1"/>
  <c r="N19" i="1"/>
  <c r="O19" i="1"/>
  <c r="L19" i="1"/>
  <c r="P19" i="1"/>
  <c r="L132" i="1"/>
  <c r="J134" i="1"/>
  <c r="J132" i="1" s="1"/>
  <c r="N134" i="1"/>
  <c r="N132" i="1" s="1"/>
  <c r="P132" i="1"/>
  <c r="Q132" i="1"/>
  <c r="H143" i="1"/>
  <c r="H133" i="1" s="1"/>
  <c r="H132" i="1" s="1"/>
  <c r="N147" i="1"/>
  <c r="M133" i="1"/>
  <c r="M132" i="1" s="1"/>
  <c r="K132" i="1"/>
  <c r="O132" i="1"/>
  <c r="H145" i="1"/>
  <c r="H135" i="1"/>
  <c r="J19" i="1"/>
  <c r="K19" i="1"/>
  <c r="H19" i="1" s="1"/>
  <c r="L142" i="1"/>
  <c r="H147" i="1"/>
  <c r="H142" i="1" l="1"/>
</calcChain>
</file>

<file path=xl/comments1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<sst xmlns="http://schemas.openxmlformats.org/spreadsheetml/2006/main" count="564" uniqueCount="155">
  <si>
    <t>О</t>
  </si>
  <si>
    <t>Параметры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</si>
  <si>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</si>
  <si>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</si>
  <si>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</si>
  <si>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</si>
  <si>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</si>
  <si>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</si>
  <si>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</si>
  <si>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</si>
  <si>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</si>
  <si>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</si>
  <si>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</si>
  <si>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</si>
  <si>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</si>
  <si>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</si>
  <si>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</si>
  <si>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</si>
  <si>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</si>
  <si>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</si>
  <si>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Наименование инвестиционной программы/мероприятия</t>
  </si>
  <si>
    <t>x</t>
  </si>
  <si>
    <t>Инвестиционная программа № 289-пр от 11.12.2020 ООО "РВК- Орск" в сфере водоснабжения и водоотведения по развитию систем холодного водоснабжения и водоотведения, на территории городского округа Орск на 2021-2035 годы</t>
  </si>
  <si>
    <t>Строительство РЧВ</t>
  </si>
  <si>
    <t>Проектирование и реконструкция насосной станции 2-го подъема Кумакского водозабора с учетом обеспечения качественной питьевой водой пос. Железнодорожников (пос. Москва) г. Орск</t>
  </si>
  <si>
    <t>Модернизация НС 1-го подъема Кумакского водозабора (Установка станций управления и диспетчеризации)</t>
  </si>
  <si>
    <t>Проектирование и реконструкция насосной станция 2-го подъема Кумакского водозабора "Северная".  с заменой насосного оборудования, ПЧ 250кВт, установкой ПУ воды, рекострукцией здания и кровли</t>
  </si>
  <si>
    <t>Реконструкция существующих сетей водоснабжения</t>
  </si>
  <si>
    <t>Реконструкция, модернизация повысительных насосных станций водоснабжения  ( в т.ч зданий, строительных конструкций) с установкой станций управления АСУР</t>
  </si>
  <si>
    <t>Модернизация НС 1-го подъема Кумакского водозабора (Установка станций управления и диспетчеризации , АРМ дистанционного управления, ПУ, диагностика и перебуривание скважин)</t>
  </si>
  <si>
    <t>Проектирование и реконструкция насосной станция 2-го подъема Кумакского водозабора: с заменой насосного оборудования, ПЧ 250кВт, установкой ПУ воды, рекострукцией здания и кровли</t>
  </si>
  <si>
    <t>Дата утверждения инвестиционной программы</t>
  </si>
  <si>
    <t>11.12.2020</t>
  </si>
  <si>
    <t>2.1</t>
  </si>
  <si>
    <t>Дата изменения инвестиционной программы</t>
  </si>
  <si>
    <t>25.11.2022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</si>
  <si>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</si>
  <si>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</si>
  <si>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</si>
  <si>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</si>
  <si>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</si>
  <si>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</si>
  <si>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Орска</t>
  </si>
  <si>
    <t>6</t>
  </si>
  <si>
    <t>Срок начала реализации инвестиционной программы/мероприятия</t>
  </si>
  <si>
    <t>01.04.2021</t>
  </si>
  <si>
    <t>01.10.2022</t>
  </si>
  <si>
    <t>01.07.2022</t>
  </si>
  <si>
    <t>01.12.2022</t>
  </si>
  <si>
    <t>01.10.2021</t>
  </si>
  <si>
    <t>01.03.2022</t>
  </si>
  <si>
    <t>01.05.2021</t>
  </si>
  <si>
    <t>7</t>
  </si>
  <si>
    <t>Срок окончания реализации инвестиционной программы/мероприятия</t>
  </si>
  <si>
    <t>31.12.2035</t>
  </si>
  <si>
    <t>30.06.2023</t>
  </si>
  <si>
    <t>30.04.2023</t>
  </si>
  <si>
    <t>30.03.2023</t>
  </si>
  <si>
    <t>31.12.2022</t>
  </si>
  <si>
    <t>31.12.2023</t>
  </si>
  <si>
    <t>31.12.2021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</si>
  <si>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</si>
  <si>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</si>
  <si>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</si>
  <si>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8.0</t>
  </si>
  <si>
    <t>Добавить источники</t>
  </si>
  <si>
    <t>8.1</t>
  </si>
  <si>
    <t>амортизация</t>
  </si>
  <si>
    <t>прибыль, направленная на инвестиции</t>
  </si>
  <si>
    <t>8.2</t>
  </si>
  <si>
    <t>кредиты банков</t>
  </si>
  <si>
    <t>плата за подключение (технологическое присоединение)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</si>
  <si>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</si>
  <si>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</si>
  <si>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</si>
  <si>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</si>
  <si>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</si>
  <si>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</si>
  <si>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</si>
  <si>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</si>
  <si>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</si>
  <si>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</si>
  <si>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</si>
  <si>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</si>
  <si>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</si>
  <si>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</si>
  <si>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</si>
  <si>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</si>
  <si>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</si>
  <si>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</si>
  <si>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</si>
  <si>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</si>
  <si>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</si>
  <si>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</si>
  <si>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</si>
  <si>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</si>
  <si>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</si>
  <si>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</si>
  <si>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</si>
  <si>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9.2.2</t>
  </si>
  <si>
    <t>9.3</t>
  </si>
  <si>
    <t>Продолжительность (бесперебойность) поставки товаров и услуг</t>
  </si>
  <si>
    <t>9.3.1</t>
  </si>
  <si>
    <t>час./день</t>
  </si>
  <si>
    <t>9.3.2</t>
  </si>
  <si>
    <t>9.4</t>
  </si>
  <si>
    <t xml:space="preserve">Доля потерь и неучтенного потребления </t>
  </si>
  <si>
    <t>9.4.1</t>
  </si>
  <si>
    <t>%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</si>
  <si>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</si>
  <si>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</si>
  <si>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</si>
  <si>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</si>
  <si>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</si>
  <si>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</si>
  <si>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</si>
  <si>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</si>
  <si>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</si>
  <si>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9.6.2</t>
  </si>
  <si>
    <t>9.7</t>
  </si>
  <si>
    <t>Удельное водопотребление</t>
  </si>
  <si>
    <t>9.7.1</t>
  </si>
  <si>
    <t>куб. м/чел.</t>
  </si>
  <si>
    <t>9.7.2</t>
  </si>
  <si>
    <t>9.8</t>
  </si>
  <si>
    <t>Расход электроэнергии на поставку воды</t>
  </si>
  <si>
    <t>9.8.1</t>
  </si>
  <si>
    <t>кВт·ч /куб. м</t>
  </si>
  <si>
    <t>9.8.2</t>
  </si>
  <si>
    <t>9.9</t>
  </si>
  <si>
    <t>Количество аварий</t>
  </si>
  <si>
    <t>9.9.1</t>
  </si>
  <si>
    <t>ед./км</t>
  </si>
  <si>
    <t>9.9.2</t>
  </si>
  <si>
    <t>9.10</t>
  </si>
  <si>
    <t>Производительность труда</t>
  </si>
  <si>
    <t>9.10.1</t>
  </si>
  <si>
    <t>тыс. руб./чел.</t>
  </si>
  <si>
    <t>9.10.2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</si>
  <si>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</si>
  <si>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</si>
  <si>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</si>
  <si>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</si>
  <si>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</si>
  <si>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</si>
  <si>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I квартал</t>
  </si>
  <si>
    <t>II квартал</t>
  </si>
  <si>
    <t>III квартал</t>
  </si>
  <si>
    <t>IV квартал</t>
  </si>
  <si>
    <t>10.1</t>
  </si>
  <si>
    <t>10.2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</si>
  <si>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</si>
  <si>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</si>
  <si>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t>Информация об инвестиционных программах ООО "РВК-Орск" в 2022 году</t>
  </si>
  <si>
    <t>Вид деятельности:_x000D_
  - Холодное водоснабжение. Питьевая вода_x000D_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</si>
</sst>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7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8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2" fillId="0" borderId="0"/>
  </cellStyleXfs>
  <cellXfs count="74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0" fillId="0" borderId="6" xfId="3" applyNumberFormat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49" fontId="4" fillId="2" borderId="8" xfId="6" applyNumberFormat="1" applyFont="1" applyFill="1" applyBorder="1" applyAlignment="1" applyProtection="1">
      <alignment horizontal="left" vertical="center" wrapText="1"/>
    </xf>
    <xf numFmtId="49" fontId="4" fillId="3" borderId="8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5" applyFont="1"/>
    <xf numFmtId="49" fontId="0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 indent="1"/>
    </xf>
    <xf numFmtId="49" fontId="0" fillId="4" borderId="2" xfId="6" applyNumberFormat="1" applyFont="1" applyFill="1" applyBorder="1" applyAlignment="1" applyProtection="1">
      <alignment horizontal="center" vertical="center" wrapText="1"/>
    </xf>
    <xf numFmtId="4" fontId="4" fillId="4" borderId="8" xfId="1" applyNumberFormat="1" applyFont="1" applyFill="1" applyBorder="1" applyAlignment="1" applyProtection="1">
      <alignment horizontal="right" vertical="center" wrapText="1"/>
    </xf>
    <xf numFmtId="0" fontId="12" fillId="0" borderId="0" xfId="5" applyFont="1"/>
    <xf numFmtId="1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9" xfId="1" applyFont="1" applyFill="1" applyBorder="1" applyAlignment="1" applyProtection="1">
      <alignment horizontal="center" vertical="center" wrapText="1"/>
    </xf>
    <xf numFmtId="4" fontId="4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8" xfId="1" applyNumberFormat="1" applyFont="1" applyFill="1" applyBorder="1" applyAlignment="1" applyProtection="1">
      <alignment horizontal="right" vertical="center" wrapText="1"/>
      <protection locked="0"/>
    </xf>
    <xf numFmtId="49" fontId="13" fillId="6" borderId="10" xfId="4" applyFont="1" applyFill="1" applyBorder="1" applyAlignment="1" applyProtection="1">
      <alignment horizontal="left" vertical="center"/>
    </xf>
    <xf numFmtId="49" fontId="14" fillId="6" borderId="11" xfId="4" applyFont="1" applyFill="1" applyBorder="1" applyAlignment="1" applyProtection="1">
      <alignment horizontal="left" vertical="center" indent="2"/>
    </xf>
    <xf numFmtId="49" fontId="14" fillId="6" borderId="12" xfId="4" applyFont="1" applyFill="1" applyBorder="1" applyAlignment="1" applyProtection="1">
      <alignment horizontal="left" vertical="center" indent="1"/>
    </xf>
    <xf numFmtId="49" fontId="14" fillId="6" borderId="12" xfId="4" applyFont="1" applyFill="1" applyBorder="1" applyAlignment="1" applyProtection="1">
      <alignment horizontal="left" vertical="center"/>
    </xf>
    <xf numFmtId="49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4" fillId="4" borderId="13" xfId="1" applyNumberFormat="1" applyFont="1" applyFill="1" applyBorder="1" applyAlignment="1" applyProtection="1">
      <alignment horizontal="right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49" fontId="13" fillId="6" borderId="14" xfId="4" applyFont="1" applyFill="1" applyBorder="1" applyAlignment="1" applyProtection="1">
      <alignment horizontal="left" vertical="center" indent="1"/>
    </xf>
    <xf numFmtId="49" fontId="14" fillId="6" borderId="11" xfId="4" applyFont="1" applyFill="1" applyBorder="1" applyAlignment="1" applyProtection="1">
      <alignment horizontal="left" vertical="center" indent="1"/>
    </xf>
    <xf numFmtId="49" fontId="14" fillId="6" borderId="11" xfId="4" applyFont="1" applyFill="1" applyBorder="1" applyAlignment="1" applyProtection="1">
      <alignment horizontal="left"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left" vertical="center" wrapText="1" indent="2"/>
    </xf>
    <xf numFmtId="4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Alignment="1" applyProtection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13" fillId="6" borderId="15" xfId="4" applyFont="1" applyFill="1" applyBorder="1" applyAlignment="1" applyProtection="1">
      <alignment horizontal="left" vertical="center" indent="1"/>
    </xf>
    <xf numFmtId="49" fontId="14" fillId="6" borderId="16" xfId="4" applyFont="1" applyFill="1" applyBorder="1" applyAlignment="1" applyProtection="1">
      <alignment horizontal="left" vertical="center" indent="1"/>
    </xf>
    <xf numFmtId="49" fontId="14" fillId="6" borderId="16" xfId="4" applyFont="1" applyFill="1" applyBorder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left" vertical="center" wrapText="1" indent="2"/>
    </xf>
    <xf numFmtId="49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13" fillId="6" borderId="10" xfId="4" applyFont="1" applyFill="1" applyBorder="1" applyAlignment="1" applyProtection="1">
      <alignment horizontal="left" vertical="center" indent="1"/>
    </xf>
    <xf numFmtId="0" fontId="15" fillId="0" borderId="0" xfId="5" applyFont="1" applyBorder="1"/>
    <xf numFmtId="0" fontId="11" fillId="0" borderId="0" xfId="1" applyFont="1" applyFill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left" vertical="top" wrapText="1" indent="1"/>
    </xf>
    <xf numFmtId="0" fontId="4" fillId="0" borderId="0" xfId="1" applyFont="1" applyFill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18" fillId="0" borderId="1" xfId="2" applyFont="1" applyFill="1" applyBorder="1" applyAlignment="1" applyProtection="1">
      <alignment horizontal="left" vertical="center" wrapText="1" indent="1"/>
    </xf>
    <xf numFmtId="0" fontId="18" fillId="0" borderId="2" xfId="2" applyFont="1" applyFill="1" applyBorder="1" applyAlignment="1" applyProtection="1">
      <alignment horizontal="left" vertical="center" wrapText="1" indent="1"/>
    </xf>
    <xf numFmtId="0" fontId="18" fillId="0" borderId="3" xfId="2" applyFont="1" applyFill="1" applyBorder="1" applyAlignment="1" applyProtection="1">
      <alignment horizontal="left" vertical="center" wrapText="1" indent="1"/>
    </xf>
  </cellXfs>
  <cellStyles count="7">
    <cellStyle name="ЗаголовокСтолбца" xfId="3"/>
    <cellStyle name="Обычный" xfId="0" builtinId="0"/>
    <cellStyle name="Обычный 12" xfId="5"/>
    <cellStyle name="Обычный 3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16</xdr:row>
      <xdr:rowOff>0</xdr:rowOff>
    </xdr:from>
    <xdr:to>
      <xdr:col>14</xdr:col>
      <xdr:colOff>228600</xdr:colOff>
      <xdr:row>16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15325725" y="74199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2/FAS.JKH.OPEN.INFO.BALANCE.HVS(v2.0.1)_Orsk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sinyavskaya\Desktop\&#1086;&#1090;%20&#1050;&#1088;&#1077;&#1082;&#1077;&#1088;&#1072;\&#1050;&#1086;&#1087;&#1080;&#1103;%20FAS.JKH.OPEN.INFO.BALANCE.HVS(v2.0.1)_Orsk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sinyavskaya\Desktop\FAS.JKH.OPEN.INFO.BALANCE.HVS(v2.0.1)_Orsk%20&#1086;&#1090;%20&#1048;&#1074;&#1072;&#1085;&#1086;&#1074;&#1086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8">
          <cell r="I38">
            <v>27.337852434899713</v>
          </cell>
        </row>
        <row r="39">
          <cell r="I39">
            <v>35.247</v>
          </cell>
        </row>
        <row r="51">
          <cell r="I51">
            <v>1.1499999999999999</v>
          </cell>
        </row>
        <row r="53">
          <cell r="I53">
            <v>0.29655378228072382</v>
          </cell>
        </row>
        <row r="54">
          <cell r="I54">
            <v>0.3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4">
          <cell r="I24">
            <v>27952.121503999995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N76">
            <v>0</v>
          </cell>
          <cell r="O76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5"/>
  <sheetViews>
    <sheetView tabSelected="1" topLeftCell="D4" workbookViewId="0">
      <selection activeCell="F8" sqref="F8:F9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7.7109375" style="3" customWidth="1"/>
    <col min="6" max="6" width="49.140625" style="3" customWidth="1"/>
    <col min="7" max="7" width="14" style="3" customWidth="1"/>
    <col min="8" max="8" width="25.7109375" style="3" customWidth="1"/>
    <col min="9" max="9" width="0.42578125" style="3" customWidth="1"/>
    <col min="10" max="15" width="25.7109375" style="3" customWidth="1"/>
    <col min="16" max="16" width="20.28515625" style="3" customWidth="1"/>
    <col min="17" max="17" width="17.5703125" style="3" customWidth="1"/>
    <col min="18" max="78" width="24.85546875" style="3" customWidth="1"/>
    <col min="79" max="16384" width="10.5703125" style="3"/>
  </cols>
  <sheetData>
    <row r="1" spans="5:18" ht="11.25" hidden="1" customHeight="1" x14ac:dyDescent="0.25"/>
    <row r="2" spans="5:18" ht="11.25" hidden="1" customHeight="1" x14ac:dyDescent="0.25"/>
    <row r="3" spans="5:18" ht="11.25" hidden="1" customHeight="1" x14ac:dyDescent="0.25"/>
    <row r="4" spans="5:18" ht="3" customHeight="1" x14ac:dyDescent="0.25">
      <c r="E4" s="4"/>
      <c r="F4" s="4"/>
      <c r="G4" s="4"/>
      <c r="H4" s="5"/>
    </row>
    <row r="5" spans="5:18" ht="16.5" customHeight="1" x14ac:dyDescent="0.25">
      <c r="E5" s="71" t="s">
        <v>153</v>
      </c>
      <c r="F5" s="72"/>
      <c r="G5" s="72"/>
      <c r="H5" s="73"/>
    </row>
    <row r="6" spans="5:18" ht="16.5" customHeight="1" x14ac:dyDescent="0.25">
      <c r="E6" s="4"/>
      <c r="F6" s="6"/>
      <c r="G6" s="6"/>
      <c r="H6" s="7">
        <v>22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</row>
    <row r="7" spans="5:18" ht="18" customHeight="1" x14ac:dyDescent="0.25">
      <c r="E7" s="67" t="s">
        <v>1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5:18" ht="30" customHeight="1" x14ac:dyDescent="0.25">
      <c r="E8" s="67" t="s">
        <v>2</v>
      </c>
      <c r="F8" s="68" t="s">
        <v>3</v>
      </c>
      <c r="G8" s="68" t="s">
        <v>4</v>
      </c>
      <c r="H8" s="69" t="s">
        <v>154</v>
      </c>
      <c r="I8" s="70"/>
      <c r="J8" s="70"/>
      <c r="K8" s="70"/>
      <c r="L8" s="70"/>
      <c r="M8" s="70"/>
      <c r="N8" s="70"/>
      <c r="O8" s="70"/>
      <c r="P8" s="70"/>
      <c r="Q8" s="70"/>
    </row>
    <row r="9" spans="5:18" ht="136.5" x14ac:dyDescent="0.15">
      <c r="E9" s="67"/>
      <c r="F9" s="68"/>
      <c r="G9" s="68"/>
      <c r="H9" s="9" t="s">
        <v>5</v>
      </c>
      <c r="I9" s="9" t="s">
        <v>6</v>
      </c>
      <c r="J9" s="9" t="s">
        <v>6</v>
      </c>
      <c r="K9" s="9" t="s">
        <v>6</v>
      </c>
      <c r="L9" s="9" t="s">
        <v>6</v>
      </c>
      <c r="M9" s="9" t="s">
        <v>6</v>
      </c>
      <c r="N9" s="9" t="s">
        <v>6</v>
      </c>
      <c r="O9" s="9" t="s">
        <v>6</v>
      </c>
      <c r="P9" s="9" t="s">
        <v>6</v>
      </c>
      <c r="Q9" s="9" t="s">
        <v>6</v>
      </c>
      <c r="R9" s="10"/>
    </row>
    <row r="10" spans="5:18" ht="33.75" x14ac:dyDescent="0.15">
      <c r="E10" s="11" t="s">
        <v>7</v>
      </c>
      <c r="F10" s="12" t="s">
        <v>8</v>
      </c>
      <c r="G10" s="12" t="s">
        <v>9</v>
      </c>
      <c r="H10" s="12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0"/>
    </row>
    <row r="11" spans="5:18" ht="135" x14ac:dyDescent="0.25">
      <c r="E11" s="14">
        <v>1</v>
      </c>
      <c r="F11" s="15" t="s">
        <v>20</v>
      </c>
      <c r="G11" s="16" t="s">
        <v>21</v>
      </c>
      <c r="H11" s="17" t="s">
        <v>22</v>
      </c>
      <c r="I11" s="18"/>
      <c r="J11" s="18" t="s">
        <v>23</v>
      </c>
      <c r="K11" s="18" t="s">
        <v>24</v>
      </c>
      <c r="L11" s="18" t="s">
        <v>25</v>
      </c>
      <c r="M11" s="18" t="s">
        <v>26</v>
      </c>
      <c r="N11" s="18" t="s">
        <v>27</v>
      </c>
      <c r="O11" s="18" t="s">
        <v>28</v>
      </c>
      <c r="P11" s="18" t="s">
        <v>29</v>
      </c>
      <c r="Q11" s="18" t="s">
        <v>30</v>
      </c>
      <c r="R11" s="19"/>
    </row>
    <row r="12" spans="5:18" ht="18.75" x14ac:dyDescent="0.25">
      <c r="E12" s="14">
        <v>2</v>
      </c>
      <c r="F12" s="15" t="s">
        <v>31</v>
      </c>
      <c r="G12" s="16" t="s">
        <v>21</v>
      </c>
      <c r="H12" s="20" t="s">
        <v>32</v>
      </c>
      <c r="I12" s="16" t="s">
        <v>21</v>
      </c>
      <c r="J12" s="16" t="s">
        <v>21</v>
      </c>
      <c r="K12" s="16" t="s">
        <v>21</v>
      </c>
      <c r="L12" s="16" t="s">
        <v>21</v>
      </c>
      <c r="M12" s="16" t="s">
        <v>21</v>
      </c>
      <c r="N12" s="16" t="s">
        <v>21</v>
      </c>
      <c r="O12" s="16" t="s">
        <v>21</v>
      </c>
      <c r="P12" s="16" t="s">
        <v>21</v>
      </c>
      <c r="Q12" s="16" t="s">
        <v>21</v>
      </c>
      <c r="R12" s="19"/>
    </row>
    <row r="13" spans="5:18" ht="18.75" x14ac:dyDescent="0.25">
      <c r="E13" s="14" t="s">
        <v>33</v>
      </c>
      <c r="F13" s="21" t="s">
        <v>34</v>
      </c>
      <c r="G13" s="16" t="s">
        <v>21</v>
      </c>
      <c r="H13" s="20" t="s">
        <v>35</v>
      </c>
      <c r="I13" s="16" t="s">
        <v>21</v>
      </c>
      <c r="J13" s="16" t="s">
        <v>21</v>
      </c>
      <c r="K13" s="16" t="s">
        <v>21</v>
      </c>
      <c r="L13" s="16" t="s">
        <v>21</v>
      </c>
      <c r="M13" s="16" t="s">
        <v>21</v>
      </c>
      <c r="N13" s="16" t="s">
        <v>21</v>
      </c>
      <c r="O13" s="16" t="s">
        <v>21</v>
      </c>
      <c r="P13" s="16" t="s">
        <v>21</v>
      </c>
      <c r="Q13" s="16" t="s">
        <v>21</v>
      </c>
      <c r="R13" s="19"/>
    </row>
    <row r="14" spans="5:18" ht="78.75" x14ac:dyDescent="0.25">
      <c r="E14" s="14" t="s">
        <v>9</v>
      </c>
      <c r="F14" s="15" t="s">
        <v>36</v>
      </c>
      <c r="G14" s="16" t="s">
        <v>21</v>
      </c>
      <c r="H14" s="17" t="s">
        <v>37</v>
      </c>
      <c r="I14" s="16" t="s">
        <v>21</v>
      </c>
      <c r="J14" s="16" t="s">
        <v>21</v>
      </c>
      <c r="K14" s="16" t="s">
        <v>21</v>
      </c>
      <c r="L14" s="16" t="s">
        <v>21</v>
      </c>
      <c r="M14" s="16" t="s">
        <v>21</v>
      </c>
      <c r="N14" s="16" t="s">
        <v>21</v>
      </c>
      <c r="O14" s="16" t="s">
        <v>21</v>
      </c>
      <c r="P14" s="16" t="s">
        <v>21</v>
      </c>
      <c r="Q14" s="16" t="s">
        <v>21</v>
      </c>
      <c r="R14" s="19"/>
    </row>
    <row r="15" spans="5:18" ht="56.25" x14ac:dyDescent="0.25">
      <c r="E15" s="14" t="s">
        <v>10</v>
      </c>
      <c r="F15" s="15" t="s">
        <v>38</v>
      </c>
      <c r="G15" s="16" t="s">
        <v>21</v>
      </c>
      <c r="H15" s="18" t="s">
        <v>39</v>
      </c>
      <c r="I15" s="16" t="s">
        <v>21</v>
      </c>
      <c r="J15" s="16" t="s">
        <v>21</v>
      </c>
      <c r="K15" s="16" t="s">
        <v>21</v>
      </c>
      <c r="L15" s="16" t="s">
        <v>21</v>
      </c>
      <c r="M15" s="16" t="s">
        <v>21</v>
      </c>
      <c r="N15" s="16" t="s">
        <v>21</v>
      </c>
      <c r="O15" s="16" t="s">
        <v>21</v>
      </c>
      <c r="P15" s="16" t="s">
        <v>21</v>
      </c>
      <c r="Q15" s="16" t="s">
        <v>21</v>
      </c>
      <c r="R15" s="19"/>
    </row>
    <row r="16" spans="5:18" ht="22.5" x14ac:dyDescent="0.25">
      <c r="E16" s="14" t="s">
        <v>40</v>
      </c>
      <c r="F16" s="15" t="s">
        <v>41</v>
      </c>
      <c r="G16" s="16" t="s">
        <v>21</v>
      </c>
      <c r="H16" s="18" t="s">
        <v>42</v>
      </c>
      <c r="I16" s="16" t="s">
        <v>21</v>
      </c>
      <c r="J16" s="16" t="s">
        <v>21</v>
      </c>
      <c r="K16" s="16" t="s">
        <v>21</v>
      </c>
      <c r="L16" s="16" t="s">
        <v>21</v>
      </c>
      <c r="M16" s="16" t="s">
        <v>21</v>
      </c>
      <c r="N16" s="16" t="s">
        <v>21</v>
      </c>
      <c r="O16" s="16" t="s">
        <v>21</v>
      </c>
      <c r="P16" s="16" t="s">
        <v>21</v>
      </c>
      <c r="Q16" s="16" t="s">
        <v>21</v>
      </c>
      <c r="R16" s="19"/>
    </row>
    <row r="17" spans="2:18" ht="22.5" x14ac:dyDescent="0.25">
      <c r="E17" s="14" t="s">
        <v>43</v>
      </c>
      <c r="F17" s="15" t="s">
        <v>44</v>
      </c>
      <c r="G17" s="16" t="s">
        <v>21</v>
      </c>
      <c r="H17" s="22" t="s">
        <v>45</v>
      </c>
      <c r="I17" s="20"/>
      <c r="J17" s="20" t="s">
        <v>46</v>
      </c>
      <c r="K17" s="20" t="s">
        <v>47</v>
      </c>
      <c r="L17" s="20" t="s">
        <v>48</v>
      </c>
      <c r="M17" s="20" t="s">
        <v>48</v>
      </c>
      <c r="N17" s="20" t="s">
        <v>49</v>
      </c>
      <c r="O17" s="20" t="s">
        <v>50</v>
      </c>
      <c r="P17" s="20" t="s">
        <v>51</v>
      </c>
      <c r="Q17" s="20" t="s">
        <v>51</v>
      </c>
      <c r="R17" s="19"/>
    </row>
    <row r="18" spans="2:18" ht="22.5" x14ac:dyDescent="0.25">
      <c r="E18" s="14" t="s">
        <v>52</v>
      </c>
      <c r="F18" s="15" t="s">
        <v>53</v>
      </c>
      <c r="G18" s="16" t="s">
        <v>21</v>
      </c>
      <c r="H18" s="22" t="s">
        <v>54</v>
      </c>
      <c r="I18" s="20"/>
      <c r="J18" s="20" t="s">
        <v>55</v>
      </c>
      <c r="K18" s="20" t="s">
        <v>56</v>
      </c>
      <c r="L18" s="20" t="s">
        <v>57</v>
      </c>
      <c r="M18" s="20" t="s">
        <v>58</v>
      </c>
      <c r="N18" s="20" t="s">
        <v>59</v>
      </c>
      <c r="O18" s="20" t="s">
        <v>57</v>
      </c>
      <c r="P18" s="20" t="s">
        <v>60</v>
      </c>
      <c r="Q18" s="20" t="s">
        <v>60</v>
      </c>
      <c r="R18" s="19"/>
    </row>
    <row r="19" spans="2:18" ht="58.5" customHeight="1" x14ac:dyDescent="0.25">
      <c r="E19" s="14" t="s">
        <v>61</v>
      </c>
      <c r="F19" s="15" t="s">
        <v>62</v>
      </c>
      <c r="G19" s="16" t="s">
        <v>63</v>
      </c>
      <c r="H19" s="23" t="e">
        <f>SUM(I19:Q19)</f>
        <v>#REF!</v>
      </c>
      <c r="I19" s="23" t="e">
        <f t="shared" ref="I19:Q19" si="0">SUMIF(List06_flag_year,"y",I20:I95)</f>
        <v>#REF!</v>
      </c>
      <c r="J19" s="23" t="e">
        <f t="shared" si="0"/>
        <v>#REF!</v>
      </c>
      <c r="K19" s="23" t="e">
        <f t="shared" si="0"/>
        <v>#REF!</v>
      </c>
      <c r="L19" s="23" t="e">
        <f t="shared" si="0"/>
        <v>#REF!</v>
      </c>
      <c r="M19" s="23" t="e">
        <f t="shared" si="0"/>
        <v>#REF!</v>
      </c>
      <c r="N19" s="23" t="e">
        <f t="shared" si="0"/>
        <v>#REF!</v>
      </c>
      <c r="O19" s="23" t="e">
        <f t="shared" si="0"/>
        <v>#REF!</v>
      </c>
      <c r="P19" s="23" t="e">
        <f t="shared" si="0"/>
        <v>#REF!</v>
      </c>
      <c r="Q19" s="23" t="e">
        <f t="shared" si="0"/>
        <v>#REF!</v>
      </c>
      <c r="R19" s="24"/>
    </row>
    <row r="20" spans="2:18" ht="36" hidden="1" customHeight="1" x14ac:dyDescent="0.25">
      <c r="B20" s="64" t="s">
        <v>64</v>
      </c>
      <c r="E20" s="14" t="str">
        <f>B20</f>
        <v>8.0</v>
      </c>
      <c r="F20" s="25"/>
      <c r="G20" s="16" t="s">
        <v>63</v>
      </c>
      <c r="H20" s="23">
        <f t="shared" ref="H20:O20" si="1">SUM(H21:H22)</f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>
        <f t="shared" si="1"/>
        <v>0</v>
      </c>
      <c r="O20" s="23">
        <f t="shared" si="1"/>
        <v>0</v>
      </c>
      <c r="P20" s="23">
        <f>SUM(P21:P22)</f>
        <v>0</v>
      </c>
      <c r="Q20" s="23">
        <f>SUM(Q21:Q22)</f>
        <v>0</v>
      </c>
      <c r="R20" s="24"/>
    </row>
    <row r="21" spans="2:18" ht="33.75" hidden="1" customHeight="1" x14ac:dyDescent="0.25">
      <c r="B21" s="64"/>
      <c r="C21" s="1">
        <v>1</v>
      </c>
      <c r="E21" s="26" t="str">
        <f>B20&amp;"."&amp;C21</f>
        <v>8.0.1</v>
      </c>
      <c r="F21" s="27"/>
      <c r="G21" s="28" t="s">
        <v>63</v>
      </c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24"/>
    </row>
    <row r="22" spans="2:18" ht="20.25" hidden="1" customHeight="1" x14ac:dyDescent="0.25">
      <c r="B22" s="64"/>
      <c r="E22" s="31"/>
      <c r="F22" s="32" t="s">
        <v>65</v>
      </c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4"/>
    </row>
    <row r="23" spans="2:18" ht="18.75" x14ac:dyDescent="0.25">
      <c r="B23" s="64" t="s">
        <v>66</v>
      </c>
      <c r="D23" s="8"/>
      <c r="E23" s="35" t="str">
        <f>B23</f>
        <v>8.1</v>
      </c>
      <c r="F23" s="25">
        <v>2022</v>
      </c>
      <c r="G23" s="36" t="s">
        <v>63</v>
      </c>
      <c r="H23" s="37">
        <f t="shared" ref="H23:Q23" si="2">SUM(H24:H26)</f>
        <v>27952</v>
      </c>
      <c r="I23" s="23">
        <f t="shared" si="2"/>
        <v>0</v>
      </c>
      <c r="J23" s="23">
        <f t="shared" si="2"/>
        <v>2218</v>
      </c>
      <c r="K23" s="23">
        <f t="shared" si="2"/>
        <v>10156</v>
      </c>
      <c r="L23" s="23">
        <f t="shared" si="2"/>
        <v>51</v>
      </c>
      <c r="M23" s="23">
        <f t="shared" si="2"/>
        <v>4021</v>
      </c>
      <c r="N23" s="23">
        <f t="shared" si="2"/>
        <v>206</v>
      </c>
      <c r="O23" s="23">
        <f t="shared" si="2"/>
        <v>11300</v>
      </c>
      <c r="P23" s="23">
        <f t="shared" si="2"/>
        <v>0</v>
      </c>
      <c r="Q23" s="23">
        <f t="shared" si="2"/>
        <v>0</v>
      </c>
      <c r="R23" s="24"/>
    </row>
    <row r="24" spans="2:18" ht="18.75" x14ac:dyDescent="0.25">
      <c r="B24" s="64"/>
      <c r="C24" s="1">
        <v>1</v>
      </c>
      <c r="E24" s="38" t="str">
        <f>B23&amp;"."&amp;C24</f>
        <v>8.1.1</v>
      </c>
      <c r="F24" s="27" t="s">
        <v>67</v>
      </c>
      <c r="G24" s="16" t="s">
        <v>63</v>
      </c>
      <c r="H24" s="29">
        <v>20300</v>
      </c>
      <c r="I24" s="30"/>
      <c r="J24" s="30">
        <v>2218</v>
      </c>
      <c r="K24" s="30">
        <v>6324.39</v>
      </c>
      <c r="L24" s="30">
        <v>51</v>
      </c>
      <c r="M24" s="30">
        <v>4021</v>
      </c>
      <c r="N24" s="30">
        <v>206</v>
      </c>
      <c r="O24" s="30">
        <v>7479.84</v>
      </c>
      <c r="P24" s="30"/>
      <c r="Q24" s="30"/>
      <c r="R24" s="24"/>
    </row>
    <row r="25" spans="2:18" ht="18.75" x14ac:dyDescent="0.25">
      <c r="B25" s="64"/>
      <c r="C25" s="1">
        <v>2</v>
      </c>
      <c r="E25" s="26" t="str">
        <f>$B$23&amp;"."&amp;$C$25</f>
        <v>8.1.2</v>
      </c>
      <c r="F25" s="27" t="s">
        <v>68</v>
      </c>
      <c r="G25" s="28" t="s">
        <v>63</v>
      </c>
      <c r="H25" s="29">
        <v>7652</v>
      </c>
      <c r="I25" s="30"/>
      <c r="J25" s="30"/>
      <c r="K25" s="30">
        <v>3831.61</v>
      </c>
      <c r="L25" s="30"/>
      <c r="M25" s="30"/>
      <c r="N25" s="30"/>
      <c r="O25" s="30">
        <v>3820.16</v>
      </c>
      <c r="P25" s="30"/>
      <c r="Q25" s="30"/>
      <c r="R25" s="24"/>
    </row>
    <row r="26" spans="2:18" ht="18.75" x14ac:dyDescent="0.25">
      <c r="B26" s="64"/>
      <c r="E26" s="39"/>
      <c r="F26" s="32" t="s">
        <v>65</v>
      </c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4"/>
    </row>
    <row r="27" spans="2:18" ht="18.75" x14ac:dyDescent="0.25">
      <c r="B27" s="64" t="s">
        <v>69</v>
      </c>
      <c r="D27" s="8" t="s">
        <v>0</v>
      </c>
      <c r="E27" s="14" t="str">
        <f>B27</f>
        <v>8.2</v>
      </c>
      <c r="F27" s="25">
        <v>2023</v>
      </c>
      <c r="G27" s="16" t="s">
        <v>63</v>
      </c>
      <c r="H27" s="23">
        <f t="shared" ref="H27:O27" si="3">SUM(H28:H32)</f>
        <v>76940.999999999985</v>
      </c>
      <c r="I27" s="23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23">
        <f t="shared" si="3"/>
        <v>0</v>
      </c>
      <c r="N27" s="23">
        <f t="shared" si="3"/>
        <v>0</v>
      </c>
      <c r="O27" s="23">
        <f t="shared" si="3"/>
        <v>0</v>
      </c>
      <c r="P27" s="23">
        <f>SUM(P28:P32)</f>
        <v>0</v>
      </c>
      <c r="Q27" s="23">
        <f>SUM(Q28:Q32)</f>
        <v>0</v>
      </c>
      <c r="R27" s="24"/>
    </row>
    <row r="28" spans="2:18" ht="18.75" x14ac:dyDescent="0.25">
      <c r="B28" s="64"/>
      <c r="C28" s="1">
        <v>1</v>
      </c>
      <c r="E28" s="26" t="str">
        <f>B27&amp;"."&amp;C28</f>
        <v>8.2.1</v>
      </c>
      <c r="F28" s="27" t="s">
        <v>68</v>
      </c>
      <c r="G28" s="28" t="s">
        <v>63</v>
      </c>
      <c r="H28" s="29">
        <v>30708</v>
      </c>
      <c r="I28" s="30"/>
      <c r="J28" s="30"/>
      <c r="K28" s="30"/>
      <c r="L28" s="30"/>
      <c r="M28" s="30"/>
      <c r="N28" s="30"/>
      <c r="O28" s="30"/>
      <c r="P28" s="30"/>
      <c r="Q28" s="30"/>
      <c r="R28" s="24"/>
    </row>
    <row r="29" spans="2:18" ht="18.75" x14ac:dyDescent="0.25">
      <c r="B29" s="64"/>
      <c r="C29" s="1">
        <v>2</v>
      </c>
      <c r="E29" s="26" t="str">
        <f>$B$27&amp;"."&amp;$C$29</f>
        <v>8.2.2</v>
      </c>
      <c r="F29" s="27" t="s">
        <v>70</v>
      </c>
      <c r="G29" s="28" t="s">
        <v>63</v>
      </c>
      <c r="H29" s="29">
        <v>32192.2</v>
      </c>
      <c r="I29" s="30"/>
      <c r="J29" s="30"/>
      <c r="K29" s="30"/>
      <c r="L29" s="30"/>
      <c r="M29" s="30"/>
      <c r="N29" s="30"/>
      <c r="O29" s="30"/>
      <c r="P29" s="30"/>
      <c r="Q29" s="30"/>
      <c r="R29" s="24"/>
    </row>
    <row r="30" spans="2:18" ht="18.75" x14ac:dyDescent="0.25">
      <c r="B30" s="64"/>
      <c r="C30" s="1">
        <v>3</v>
      </c>
      <c r="E30" s="26" t="str">
        <f>$B$27&amp;"."&amp;$C$30</f>
        <v>8.2.3</v>
      </c>
      <c r="F30" s="27" t="s">
        <v>67</v>
      </c>
      <c r="G30" s="28" t="s">
        <v>63</v>
      </c>
      <c r="H30" s="29">
        <v>13246.4</v>
      </c>
      <c r="I30" s="30"/>
      <c r="J30" s="30"/>
      <c r="K30" s="30"/>
      <c r="L30" s="30"/>
      <c r="M30" s="30"/>
      <c r="N30" s="30"/>
      <c r="O30" s="30"/>
      <c r="P30" s="30"/>
      <c r="Q30" s="30"/>
      <c r="R30" s="24"/>
    </row>
    <row r="31" spans="2:18" ht="22.5" x14ac:dyDescent="0.25">
      <c r="B31" s="64"/>
      <c r="C31" s="1">
        <v>4</v>
      </c>
      <c r="E31" s="26" t="str">
        <f>$B$27&amp;"."&amp;$C$31</f>
        <v>8.2.4</v>
      </c>
      <c r="F31" s="27" t="s">
        <v>71</v>
      </c>
      <c r="G31" s="28" t="s">
        <v>63</v>
      </c>
      <c r="H31" s="29">
        <v>794.4</v>
      </c>
      <c r="I31" s="30"/>
      <c r="J31" s="30"/>
      <c r="K31" s="30"/>
      <c r="L31" s="30"/>
      <c r="M31" s="30"/>
      <c r="N31" s="30"/>
      <c r="O31" s="30"/>
      <c r="P31" s="30"/>
      <c r="Q31" s="30"/>
      <c r="R31" s="24"/>
    </row>
    <row r="32" spans="2:18" ht="18.75" x14ac:dyDescent="0.25">
      <c r="B32" s="64"/>
      <c r="E32" s="31"/>
      <c r="F32" s="32" t="s">
        <v>65</v>
      </c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24"/>
    </row>
    <row r="33" spans="2:18" ht="18.75" x14ac:dyDescent="0.25">
      <c r="B33" s="64" t="s">
        <v>72</v>
      </c>
      <c r="D33" s="8" t="s">
        <v>0</v>
      </c>
      <c r="E33" s="14" t="str">
        <f>B33</f>
        <v>8.3</v>
      </c>
      <c r="F33" s="25">
        <v>2024</v>
      </c>
      <c r="G33" s="16" t="s">
        <v>63</v>
      </c>
      <c r="H33" s="23">
        <f t="shared" ref="H33:O33" si="4">SUM(H34:H38)</f>
        <v>109998.00000000001</v>
      </c>
      <c r="I33" s="23">
        <f t="shared" si="4"/>
        <v>0</v>
      </c>
      <c r="J33" s="23">
        <f t="shared" si="4"/>
        <v>0</v>
      </c>
      <c r="K33" s="23">
        <f t="shared" si="4"/>
        <v>0</v>
      </c>
      <c r="L33" s="23">
        <f t="shared" si="4"/>
        <v>0</v>
      </c>
      <c r="M33" s="23">
        <f t="shared" si="4"/>
        <v>0</v>
      </c>
      <c r="N33" s="23">
        <f t="shared" si="4"/>
        <v>0</v>
      </c>
      <c r="O33" s="23">
        <f t="shared" si="4"/>
        <v>0</v>
      </c>
      <c r="P33" s="23">
        <f>SUM(P34:P38)</f>
        <v>0</v>
      </c>
      <c r="Q33" s="23">
        <f>SUM(Q34:Q38)</f>
        <v>0</v>
      </c>
      <c r="R33" s="24"/>
    </row>
    <row r="34" spans="2:18" ht="18.75" x14ac:dyDescent="0.25">
      <c r="B34" s="64"/>
      <c r="C34" s="1">
        <v>1</v>
      </c>
      <c r="E34" s="26" t="str">
        <f>B33&amp;"."&amp;C34</f>
        <v>8.3.1</v>
      </c>
      <c r="F34" s="27" t="s">
        <v>68</v>
      </c>
      <c r="G34" s="28" t="s">
        <v>63</v>
      </c>
      <c r="H34" s="29">
        <v>30075.200000000001</v>
      </c>
      <c r="I34" s="30"/>
      <c r="J34" s="30"/>
      <c r="K34" s="30"/>
      <c r="L34" s="30"/>
      <c r="M34" s="30"/>
      <c r="N34" s="30"/>
      <c r="O34" s="30"/>
      <c r="P34" s="30"/>
      <c r="Q34" s="30"/>
      <c r="R34" s="24"/>
    </row>
    <row r="35" spans="2:18" ht="18.75" x14ac:dyDescent="0.25">
      <c r="B35" s="64"/>
      <c r="C35" s="1">
        <v>2</v>
      </c>
      <c r="E35" s="26" t="str">
        <f>$B$33&amp;"."&amp;$C$35</f>
        <v>8.3.2</v>
      </c>
      <c r="F35" s="27" t="s">
        <v>70</v>
      </c>
      <c r="G35" s="28" t="s">
        <v>63</v>
      </c>
      <c r="H35" s="29">
        <v>35444.400000000001</v>
      </c>
      <c r="I35" s="30"/>
      <c r="J35" s="30"/>
      <c r="K35" s="30"/>
      <c r="L35" s="30"/>
      <c r="M35" s="30"/>
      <c r="N35" s="30"/>
      <c r="O35" s="30"/>
      <c r="P35" s="30"/>
      <c r="Q35" s="30"/>
      <c r="R35" s="24"/>
    </row>
    <row r="36" spans="2:18" ht="18.75" x14ac:dyDescent="0.25">
      <c r="B36" s="64"/>
      <c r="C36" s="1">
        <v>3</v>
      </c>
      <c r="E36" s="26" t="str">
        <f>$B$33&amp;"."&amp;$C$36</f>
        <v>8.3.3</v>
      </c>
      <c r="F36" s="27" t="s">
        <v>67</v>
      </c>
      <c r="G36" s="28" t="s">
        <v>63</v>
      </c>
      <c r="H36" s="29">
        <v>21272.6</v>
      </c>
      <c r="I36" s="30"/>
      <c r="J36" s="30"/>
      <c r="K36" s="30"/>
      <c r="L36" s="30"/>
      <c r="M36" s="30"/>
      <c r="N36" s="30"/>
      <c r="O36" s="30"/>
      <c r="P36" s="30"/>
      <c r="Q36" s="30"/>
      <c r="R36" s="24"/>
    </row>
    <row r="37" spans="2:18" ht="22.5" x14ac:dyDescent="0.25">
      <c r="B37" s="64"/>
      <c r="C37" s="1">
        <v>4</v>
      </c>
      <c r="E37" s="26" t="str">
        <f>$B$33&amp;"."&amp;$C$37</f>
        <v>8.3.4</v>
      </c>
      <c r="F37" s="27" t="s">
        <v>71</v>
      </c>
      <c r="G37" s="28" t="s">
        <v>63</v>
      </c>
      <c r="H37" s="29">
        <v>23205.8</v>
      </c>
      <c r="I37" s="30"/>
      <c r="J37" s="30"/>
      <c r="K37" s="30"/>
      <c r="L37" s="30"/>
      <c r="M37" s="30"/>
      <c r="N37" s="30"/>
      <c r="O37" s="30"/>
      <c r="P37" s="30"/>
      <c r="Q37" s="30"/>
      <c r="R37" s="24"/>
    </row>
    <row r="38" spans="2:18" ht="18.75" x14ac:dyDescent="0.25">
      <c r="B38" s="64"/>
      <c r="E38" s="31"/>
      <c r="F38" s="32" t="s">
        <v>65</v>
      </c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4"/>
    </row>
    <row r="39" spans="2:18" ht="18.75" x14ac:dyDescent="0.25">
      <c r="B39" s="64" t="s">
        <v>73</v>
      </c>
      <c r="D39" s="8" t="s">
        <v>0</v>
      </c>
      <c r="E39" s="14" t="str">
        <f>B39</f>
        <v>8.4</v>
      </c>
      <c r="F39" s="25">
        <v>2025</v>
      </c>
      <c r="G39" s="16" t="s">
        <v>63</v>
      </c>
      <c r="H39" s="23">
        <f t="shared" ref="H39:O39" si="5">SUM(H40:H44)</f>
        <v>123697</v>
      </c>
      <c r="I39" s="23">
        <f t="shared" si="5"/>
        <v>0</v>
      </c>
      <c r="J39" s="23">
        <f t="shared" si="5"/>
        <v>0</v>
      </c>
      <c r="K39" s="23">
        <f t="shared" si="5"/>
        <v>0</v>
      </c>
      <c r="L39" s="23">
        <f t="shared" si="5"/>
        <v>0</v>
      </c>
      <c r="M39" s="23">
        <f t="shared" si="5"/>
        <v>0</v>
      </c>
      <c r="N39" s="23">
        <f t="shared" si="5"/>
        <v>0</v>
      </c>
      <c r="O39" s="23">
        <f t="shared" si="5"/>
        <v>0</v>
      </c>
      <c r="P39" s="23">
        <f>SUM(P40:P44)</f>
        <v>0</v>
      </c>
      <c r="Q39" s="23">
        <f>SUM(Q40:Q44)</f>
        <v>0</v>
      </c>
      <c r="R39" s="24"/>
    </row>
    <row r="40" spans="2:18" ht="18.75" x14ac:dyDescent="0.25">
      <c r="B40" s="64"/>
      <c r="C40" s="1">
        <v>1</v>
      </c>
      <c r="E40" s="26" t="str">
        <f>B39&amp;"."&amp;C40</f>
        <v>8.4.1</v>
      </c>
      <c r="F40" s="27" t="s">
        <v>68</v>
      </c>
      <c r="G40" s="28" t="s">
        <v>63</v>
      </c>
      <c r="H40" s="29">
        <v>38946</v>
      </c>
      <c r="I40" s="30"/>
      <c r="J40" s="30"/>
      <c r="K40" s="30"/>
      <c r="L40" s="30"/>
      <c r="M40" s="30"/>
      <c r="N40" s="30"/>
      <c r="O40" s="30"/>
      <c r="P40" s="30"/>
      <c r="Q40" s="30"/>
      <c r="R40" s="24"/>
    </row>
    <row r="41" spans="2:18" ht="18.75" x14ac:dyDescent="0.25">
      <c r="B41" s="64"/>
      <c r="C41" s="1">
        <v>2</v>
      </c>
      <c r="E41" s="26" t="str">
        <f>$B$39&amp;"."&amp;$C$41</f>
        <v>8.4.2</v>
      </c>
      <c r="F41" s="27" t="s">
        <v>70</v>
      </c>
      <c r="G41" s="28" t="s">
        <v>63</v>
      </c>
      <c r="H41" s="29">
        <v>36516</v>
      </c>
      <c r="I41" s="30"/>
      <c r="J41" s="30"/>
      <c r="K41" s="30"/>
      <c r="L41" s="30"/>
      <c r="M41" s="30"/>
      <c r="N41" s="30"/>
      <c r="O41" s="30"/>
      <c r="P41" s="30"/>
      <c r="Q41" s="30"/>
      <c r="R41" s="24"/>
    </row>
    <row r="42" spans="2:18" ht="18.75" x14ac:dyDescent="0.25">
      <c r="B42" s="64"/>
      <c r="C42" s="1">
        <v>3</v>
      </c>
      <c r="E42" s="26" t="str">
        <f>$B$39&amp;"."&amp;$C$42</f>
        <v>8.4.3</v>
      </c>
      <c r="F42" s="27" t="s">
        <v>67</v>
      </c>
      <c r="G42" s="28" t="s">
        <v>63</v>
      </c>
      <c r="H42" s="29">
        <v>24235</v>
      </c>
      <c r="I42" s="30"/>
      <c r="J42" s="30"/>
      <c r="K42" s="30"/>
      <c r="L42" s="30"/>
      <c r="M42" s="30"/>
      <c r="N42" s="30"/>
      <c r="O42" s="30"/>
      <c r="P42" s="30"/>
      <c r="Q42" s="30"/>
      <c r="R42" s="24"/>
    </row>
    <row r="43" spans="2:18" ht="22.5" x14ac:dyDescent="0.25">
      <c r="B43" s="64"/>
      <c r="C43" s="1">
        <v>4</v>
      </c>
      <c r="E43" s="26" t="str">
        <f>$B$39&amp;"."&amp;$C$43</f>
        <v>8.4.4</v>
      </c>
      <c r="F43" s="27" t="s">
        <v>71</v>
      </c>
      <c r="G43" s="28" t="s">
        <v>63</v>
      </c>
      <c r="H43" s="29">
        <v>24000</v>
      </c>
      <c r="I43" s="30"/>
      <c r="J43" s="30"/>
      <c r="K43" s="30"/>
      <c r="L43" s="30"/>
      <c r="M43" s="30"/>
      <c r="N43" s="30"/>
      <c r="O43" s="30"/>
      <c r="P43" s="30"/>
      <c r="Q43" s="30"/>
      <c r="R43" s="24"/>
    </row>
    <row r="44" spans="2:18" ht="18.75" x14ac:dyDescent="0.25">
      <c r="B44" s="64"/>
      <c r="E44" s="31"/>
      <c r="F44" s="32" t="s">
        <v>65</v>
      </c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24"/>
    </row>
    <row r="45" spans="2:18" ht="18.75" x14ac:dyDescent="0.25">
      <c r="B45" s="64" t="s">
        <v>74</v>
      </c>
      <c r="D45" s="8" t="s">
        <v>0</v>
      </c>
      <c r="E45" s="14" t="str">
        <f>B45</f>
        <v>8.5</v>
      </c>
      <c r="F45" s="25">
        <v>2026</v>
      </c>
      <c r="G45" s="16" t="s">
        <v>63</v>
      </c>
      <c r="H45" s="23">
        <f t="shared" ref="H45:O45" si="6">SUM(H46:H50)</f>
        <v>116131</v>
      </c>
      <c r="I45" s="23">
        <f t="shared" si="6"/>
        <v>0</v>
      </c>
      <c r="J45" s="23">
        <f t="shared" si="6"/>
        <v>0</v>
      </c>
      <c r="K45" s="23">
        <f t="shared" si="6"/>
        <v>0</v>
      </c>
      <c r="L45" s="23">
        <f t="shared" si="6"/>
        <v>0</v>
      </c>
      <c r="M45" s="23">
        <f t="shared" si="6"/>
        <v>0</v>
      </c>
      <c r="N45" s="23">
        <f t="shared" si="6"/>
        <v>0</v>
      </c>
      <c r="O45" s="23">
        <f t="shared" si="6"/>
        <v>0</v>
      </c>
      <c r="P45" s="23">
        <f>SUM(P46:P50)</f>
        <v>0</v>
      </c>
      <c r="Q45" s="23">
        <f>SUM(Q46:Q50)</f>
        <v>0</v>
      </c>
      <c r="R45" s="24"/>
    </row>
    <row r="46" spans="2:18" ht="18.75" x14ac:dyDescent="0.25">
      <c r="B46" s="64"/>
      <c r="C46" s="1">
        <v>1</v>
      </c>
      <c r="E46" s="26" t="str">
        <f>B45&amp;"."&amp;C46</f>
        <v>8.5.1</v>
      </c>
      <c r="F46" s="27" t="s">
        <v>68</v>
      </c>
      <c r="G46" s="28" t="s">
        <v>63</v>
      </c>
      <c r="H46" s="29">
        <v>35439</v>
      </c>
      <c r="I46" s="30"/>
      <c r="J46" s="30"/>
      <c r="K46" s="30"/>
      <c r="L46" s="30"/>
      <c r="M46" s="30"/>
      <c r="N46" s="30"/>
      <c r="O46" s="30"/>
      <c r="P46" s="30"/>
      <c r="Q46" s="30"/>
      <c r="R46" s="24"/>
    </row>
    <row r="47" spans="2:18" ht="18.75" x14ac:dyDescent="0.25">
      <c r="B47" s="64"/>
      <c r="C47" s="1">
        <v>2</v>
      </c>
      <c r="E47" s="26" t="str">
        <f>$B$45&amp;"."&amp;$C$47</f>
        <v>8.5.2</v>
      </c>
      <c r="F47" s="27" t="s">
        <v>70</v>
      </c>
      <c r="G47" s="28" t="s">
        <v>63</v>
      </c>
      <c r="H47" s="29">
        <v>14733</v>
      </c>
      <c r="I47" s="30"/>
      <c r="J47" s="30"/>
      <c r="K47" s="30"/>
      <c r="L47" s="30"/>
      <c r="M47" s="30"/>
      <c r="N47" s="30"/>
      <c r="O47" s="30"/>
      <c r="P47" s="30"/>
      <c r="Q47" s="30"/>
      <c r="R47" s="24"/>
    </row>
    <row r="48" spans="2:18" ht="18.75" x14ac:dyDescent="0.25">
      <c r="B48" s="64"/>
      <c r="C48" s="1">
        <v>3</v>
      </c>
      <c r="E48" s="26" t="str">
        <f>$B$45&amp;"."&amp;$C$48</f>
        <v>8.5.3</v>
      </c>
      <c r="F48" s="27" t="s">
        <v>67</v>
      </c>
      <c r="G48" s="28" t="s">
        <v>63</v>
      </c>
      <c r="H48" s="29">
        <v>23959</v>
      </c>
      <c r="I48" s="30"/>
      <c r="J48" s="30"/>
      <c r="K48" s="30"/>
      <c r="L48" s="30"/>
      <c r="M48" s="30"/>
      <c r="N48" s="30"/>
      <c r="O48" s="30"/>
      <c r="P48" s="30"/>
      <c r="Q48" s="30"/>
      <c r="R48" s="24"/>
    </row>
    <row r="49" spans="2:18" ht="22.5" x14ac:dyDescent="0.25">
      <c r="B49" s="64"/>
      <c r="C49" s="1">
        <v>4</v>
      </c>
      <c r="E49" s="26" t="str">
        <f>$B$45&amp;"."&amp;$C$49</f>
        <v>8.5.4</v>
      </c>
      <c r="F49" s="27" t="s">
        <v>71</v>
      </c>
      <c r="G49" s="28" t="s">
        <v>63</v>
      </c>
      <c r="H49" s="29">
        <v>42000</v>
      </c>
      <c r="I49" s="30"/>
      <c r="J49" s="30"/>
      <c r="K49" s="30"/>
      <c r="L49" s="30"/>
      <c r="M49" s="30"/>
      <c r="N49" s="30"/>
      <c r="O49" s="30"/>
      <c r="P49" s="30"/>
      <c r="Q49" s="30"/>
      <c r="R49" s="24"/>
    </row>
    <row r="50" spans="2:18" ht="18.75" x14ac:dyDescent="0.25">
      <c r="B50" s="64"/>
      <c r="E50" s="31"/>
      <c r="F50" s="32" t="s">
        <v>65</v>
      </c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4"/>
    </row>
    <row r="51" spans="2:18" ht="18.75" x14ac:dyDescent="0.25">
      <c r="B51" s="64" t="s">
        <v>75</v>
      </c>
      <c r="D51" s="8" t="s">
        <v>0</v>
      </c>
      <c r="E51" s="14" t="str">
        <f>B51</f>
        <v>8.6</v>
      </c>
      <c r="F51" s="25">
        <v>2027</v>
      </c>
      <c r="G51" s="16" t="s">
        <v>63</v>
      </c>
      <c r="H51" s="23">
        <f t="shared" ref="H51:O51" si="7">SUM(H52:H56)</f>
        <v>99600</v>
      </c>
      <c r="I51" s="23">
        <f t="shared" si="7"/>
        <v>0</v>
      </c>
      <c r="J51" s="23">
        <f t="shared" si="7"/>
        <v>0</v>
      </c>
      <c r="K51" s="23">
        <f t="shared" si="7"/>
        <v>0</v>
      </c>
      <c r="L51" s="23">
        <f t="shared" si="7"/>
        <v>0</v>
      </c>
      <c r="M51" s="23">
        <f t="shared" si="7"/>
        <v>0</v>
      </c>
      <c r="N51" s="23">
        <f t="shared" si="7"/>
        <v>0</v>
      </c>
      <c r="O51" s="23">
        <f t="shared" si="7"/>
        <v>0</v>
      </c>
      <c r="P51" s="23">
        <f>SUM(P52:P56)</f>
        <v>0</v>
      </c>
      <c r="Q51" s="23">
        <f>SUM(Q52:Q56)</f>
        <v>0</v>
      </c>
      <c r="R51" s="24"/>
    </row>
    <row r="52" spans="2:18" ht="18.75" x14ac:dyDescent="0.25">
      <c r="B52" s="64"/>
      <c r="C52" s="1">
        <v>1</v>
      </c>
      <c r="E52" s="26" t="str">
        <f>B51&amp;"."&amp;C52</f>
        <v>8.6.1</v>
      </c>
      <c r="F52" s="27" t="s">
        <v>68</v>
      </c>
      <c r="G52" s="28" t="s">
        <v>63</v>
      </c>
      <c r="H52" s="29">
        <v>24925</v>
      </c>
      <c r="I52" s="30"/>
      <c r="J52" s="30"/>
      <c r="K52" s="30"/>
      <c r="L52" s="30"/>
      <c r="M52" s="30"/>
      <c r="N52" s="30"/>
      <c r="O52" s="30"/>
      <c r="P52" s="30"/>
      <c r="Q52" s="30"/>
      <c r="R52" s="24"/>
    </row>
    <row r="53" spans="2:18" ht="18.75" x14ac:dyDescent="0.25">
      <c r="B53" s="64"/>
      <c r="C53" s="1">
        <v>2</v>
      </c>
      <c r="E53" s="26" t="str">
        <f>$B$51&amp;"."&amp;$C$53</f>
        <v>8.6.2</v>
      </c>
      <c r="F53" s="27" t="s">
        <v>70</v>
      </c>
      <c r="G53" s="28" t="s">
        <v>63</v>
      </c>
      <c r="H53" s="29">
        <v>33563</v>
      </c>
      <c r="I53" s="30"/>
      <c r="J53" s="30"/>
      <c r="K53" s="30"/>
      <c r="L53" s="30"/>
      <c r="M53" s="30"/>
      <c r="N53" s="30"/>
      <c r="O53" s="30"/>
      <c r="P53" s="30"/>
      <c r="Q53" s="30"/>
      <c r="R53" s="24"/>
    </row>
    <row r="54" spans="2:18" ht="18.75" x14ac:dyDescent="0.25">
      <c r="B54" s="64"/>
      <c r="C54" s="1">
        <v>3</v>
      </c>
      <c r="E54" s="26" t="str">
        <f>$B$51&amp;"."&amp;$C$54</f>
        <v>8.6.3</v>
      </c>
      <c r="F54" s="27" t="s">
        <v>67</v>
      </c>
      <c r="G54" s="28" t="s">
        <v>63</v>
      </c>
      <c r="H54" s="29">
        <v>29112</v>
      </c>
      <c r="I54" s="30"/>
      <c r="J54" s="30"/>
      <c r="K54" s="30"/>
      <c r="L54" s="30"/>
      <c r="M54" s="30"/>
      <c r="N54" s="30"/>
      <c r="O54" s="30"/>
      <c r="P54" s="30"/>
      <c r="Q54" s="30"/>
      <c r="R54" s="24"/>
    </row>
    <row r="55" spans="2:18" ht="22.5" x14ac:dyDescent="0.25">
      <c r="B55" s="64"/>
      <c r="C55" s="1">
        <v>4</v>
      </c>
      <c r="E55" s="26" t="str">
        <f>$B$51&amp;"."&amp;$C$55</f>
        <v>8.6.4</v>
      </c>
      <c r="F55" s="27" t="s">
        <v>71</v>
      </c>
      <c r="G55" s="28" t="s">
        <v>63</v>
      </c>
      <c r="H55" s="29">
        <v>12000</v>
      </c>
      <c r="I55" s="30"/>
      <c r="J55" s="30"/>
      <c r="K55" s="30"/>
      <c r="L55" s="30"/>
      <c r="M55" s="30"/>
      <c r="N55" s="30"/>
      <c r="O55" s="30"/>
      <c r="P55" s="30"/>
      <c r="Q55" s="30"/>
      <c r="R55" s="24"/>
    </row>
    <row r="56" spans="2:18" ht="18.75" x14ac:dyDescent="0.25">
      <c r="B56" s="64"/>
      <c r="E56" s="31"/>
      <c r="F56" s="32" t="s">
        <v>65</v>
      </c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24"/>
    </row>
    <row r="57" spans="2:18" ht="18.75" x14ac:dyDescent="0.25">
      <c r="B57" s="64" t="s">
        <v>76</v>
      </c>
      <c r="D57" s="8" t="s">
        <v>0</v>
      </c>
      <c r="E57" s="14" t="str">
        <f>B57</f>
        <v>8.7</v>
      </c>
      <c r="F57" s="25">
        <v>2028</v>
      </c>
      <c r="G57" s="16" t="s">
        <v>63</v>
      </c>
      <c r="H57" s="23">
        <f t="shared" ref="H57:O57" si="8">SUM(H58:H61)</f>
        <v>44598</v>
      </c>
      <c r="I57" s="23">
        <f t="shared" si="8"/>
        <v>0</v>
      </c>
      <c r="J57" s="23">
        <f t="shared" si="8"/>
        <v>0</v>
      </c>
      <c r="K57" s="23">
        <f t="shared" si="8"/>
        <v>0</v>
      </c>
      <c r="L57" s="23">
        <f t="shared" si="8"/>
        <v>0</v>
      </c>
      <c r="M57" s="23">
        <f t="shared" si="8"/>
        <v>0</v>
      </c>
      <c r="N57" s="23">
        <f t="shared" si="8"/>
        <v>0</v>
      </c>
      <c r="O57" s="23">
        <f t="shared" si="8"/>
        <v>0</v>
      </c>
      <c r="P57" s="23">
        <f>SUM(P58:P61)</f>
        <v>0</v>
      </c>
      <c r="Q57" s="23">
        <f>SUM(Q58:Q61)</f>
        <v>0</v>
      </c>
      <c r="R57" s="24"/>
    </row>
    <row r="58" spans="2:18" ht="18.75" x14ac:dyDescent="0.25">
      <c r="B58" s="64"/>
      <c r="C58" s="1">
        <v>1</v>
      </c>
      <c r="E58" s="26" t="str">
        <f>B57&amp;"."&amp;C58</f>
        <v>8.7.1</v>
      </c>
      <c r="F58" s="27" t="s">
        <v>68</v>
      </c>
      <c r="G58" s="28" t="s">
        <v>63</v>
      </c>
      <c r="H58" s="29">
        <v>2489</v>
      </c>
      <c r="I58" s="30"/>
      <c r="J58" s="30"/>
      <c r="K58" s="30"/>
      <c r="L58" s="30"/>
      <c r="M58" s="30"/>
      <c r="N58" s="30"/>
      <c r="O58" s="30"/>
      <c r="P58" s="30"/>
      <c r="Q58" s="30"/>
      <c r="R58" s="24"/>
    </row>
    <row r="59" spans="2:18" ht="18.75" x14ac:dyDescent="0.25">
      <c r="B59" s="64"/>
      <c r="C59" s="1">
        <v>2</v>
      </c>
      <c r="E59" s="26" t="str">
        <f>$B$57&amp;"."&amp;$C$59</f>
        <v>8.7.2</v>
      </c>
      <c r="F59" s="27" t="s">
        <v>67</v>
      </c>
      <c r="G59" s="28" t="s">
        <v>63</v>
      </c>
      <c r="H59" s="29">
        <v>30109</v>
      </c>
      <c r="I59" s="30"/>
      <c r="J59" s="30"/>
      <c r="K59" s="30"/>
      <c r="L59" s="30"/>
      <c r="M59" s="30"/>
      <c r="N59" s="30"/>
      <c r="O59" s="30"/>
      <c r="P59" s="30"/>
      <c r="Q59" s="30"/>
      <c r="R59" s="24"/>
    </row>
    <row r="60" spans="2:18" ht="22.5" x14ac:dyDescent="0.25">
      <c r="B60" s="64"/>
      <c r="C60" s="1">
        <v>3</v>
      </c>
      <c r="E60" s="26" t="str">
        <f>$B$57&amp;"."&amp;$C$60</f>
        <v>8.7.3</v>
      </c>
      <c r="F60" s="27" t="s">
        <v>71</v>
      </c>
      <c r="G60" s="28" t="s">
        <v>63</v>
      </c>
      <c r="H60" s="29">
        <v>12000</v>
      </c>
      <c r="I60" s="30"/>
      <c r="J60" s="30"/>
      <c r="K60" s="30"/>
      <c r="L60" s="30"/>
      <c r="M60" s="30"/>
      <c r="N60" s="30"/>
      <c r="O60" s="30"/>
      <c r="P60" s="30"/>
      <c r="Q60" s="30"/>
      <c r="R60" s="24"/>
    </row>
    <row r="61" spans="2:18" ht="18.75" x14ac:dyDescent="0.25">
      <c r="B61" s="64"/>
      <c r="E61" s="31"/>
      <c r="F61" s="32" t="s">
        <v>65</v>
      </c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24"/>
    </row>
    <row r="62" spans="2:18" ht="18.75" x14ac:dyDescent="0.25">
      <c r="B62" s="64" t="s">
        <v>77</v>
      </c>
      <c r="D62" s="8" t="s">
        <v>0</v>
      </c>
      <c r="E62" s="14" t="str">
        <f>B62</f>
        <v>8.8</v>
      </c>
      <c r="F62" s="25">
        <v>2029</v>
      </c>
      <c r="G62" s="16" t="s">
        <v>63</v>
      </c>
      <c r="H62" s="23">
        <f t="shared" ref="H62:O62" si="9">SUM(H63:H65)</f>
        <v>33276</v>
      </c>
      <c r="I62" s="23">
        <f t="shared" si="9"/>
        <v>0</v>
      </c>
      <c r="J62" s="23">
        <f t="shared" si="9"/>
        <v>0</v>
      </c>
      <c r="K62" s="23">
        <f t="shared" si="9"/>
        <v>0</v>
      </c>
      <c r="L62" s="23">
        <f t="shared" si="9"/>
        <v>0</v>
      </c>
      <c r="M62" s="23">
        <f t="shared" si="9"/>
        <v>0</v>
      </c>
      <c r="N62" s="23">
        <f t="shared" si="9"/>
        <v>0</v>
      </c>
      <c r="O62" s="23">
        <f t="shared" si="9"/>
        <v>0</v>
      </c>
      <c r="P62" s="23">
        <f>SUM(P63:P65)</f>
        <v>0</v>
      </c>
      <c r="Q62" s="23">
        <f>SUM(Q63:Q65)</f>
        <v>0</v>
      </c>
      <c r="R62" s="24"/>
    </row>
    <row r="63" spans="2:18" ht="18.75" x14ac:dyDescent="0.25">
      <c r="B63" s="64"/>
      <c r="C63" s="1">
        <v>1</v>
      </c>
      <c r="E63" s="26" t="str">
        <f>B62&amp;"."&amp;C63</f>
        <v>8.8.1</v>
      </c>
      <c r="F63" s="27" t="s">
        <v>68</v>
      </c>
      <c r="G63" s="28" t="s">
        <v>63</v>
      </c>
      <c r="H63" s="29">
        <v>6896</v>
      </c>
      <c r="I63" s="30"/>
      <c r="J63" s="30"/>
      <c r="K63" s="30"/>
      <c r="L63" s="30"/>
      <c r="M63" s="30"/>
      <c r="N63" s="30"/>
      <c r="O63" s="30"/>
      <c r="P63" s="30"/>
      <c r="Q63" s="30"/>
      <c r="R63" s="24"/>
    </row>
    <row r="64" spans="2:18" ht="18.75" x14ac:dyDescent="0.25">
      <c r="B64" s="64"/>
      <c r="C64" s="1">
        <v>2</v>
      </c>
      <c r="E64" s="26" t="str">
        <f>$B$62&amp;"."&amp;$C$64</f>
        <v>8.8.2</v>
      </c>
      <c r="F64" s="27" t="s">
        <v>67</v>
      </c>
      <c r="G64" s="28" t="s">
        <v>63</v>
      </c>
      <c r="H64" s="29">
        <v>26380</v>
      </c>
      <c r="I64" s="30"/>
      <c r="J64" s="30"/>
      <c r="K64" s="30"/>
      <c r="L64" s="30"/>
      <c r="M64" s="30"/>
      <c r="N64" s="30"/>
      <c r="O64" s="30"/>
      <c r="P64" s="30"/>
      <c r="Q64" s="30"/>
      <c r="R64" s="24"/>
    </row>
    <row r="65" spans="2:18" ht="18.75" x14ac:dyDescent="0.25">
      <c r="B65" s="64"/>
      <c r="E65" s="31"/>
      <c r="F65" s="32" t="s">
        <v>65</v>
      </c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24"/>
    </row>
    <row r="66" spans="2:18" ht="18.75" x14ac:dyDescent="0.25">
      <c r="B66" s="64" t="s">
        <v>78</v>
      </c>
      <c r="D66" s="8" t="s">
        <v>0</v>
      </c>
      <c r="E66" s="14" t="str">
        <f>B66</f>
        <v>8.9</v>
      </c>
      <c r="F66" s="25">
        <v>2030</v>
      </c>
      <c r="G66" s="16" t="s">
        <v>63</v>
      </c>
      <c r="H66" s="23">
        <f t="shared" ref="H66:O66" si="10">SUM(H67:H69)</f>
        <v>31398</v>
      </c>
      <c r="I66" s="23">
        <f t="shared" si="10"/>
        <v>0</v>
      </c>
      <c r="J66" s="23">
        <f t="shared" si="10"/>
        <v>0</v>
      </c>
      <c r="K66" s="23">
        <f t="shared" si="10"/>
        <v>0</v>
      </c>
      <c r="L66" s="23">
        <f t="shared" si="10"/>
        <v>0</v>
      </c>
      <c r="M66" s="23">
        <f t="shared" si="10"/>
        <v>0</v>
      </c>
      <c r="N66" s="23">
        <f t="shared" si="10"/>
        <v>0</v>
      </c>
      <c r="O66" s="23">
        <f t="shared" si="10"/>
        <v>0</v>
      </c>
      <c r="P66" s="23">
        <f>SUM(P67:P69)</f>
        <v>0</v>
      </c>
      <c r="Q66" s="23">
        <f>SUM(Q67:Q69)</f>
        <v>0</v>
      </c>
      <c r="R66" s="24"/>
    </row>
    <row r="67" spans="2:18" ht="18.75" x14ac:dyDescent="0.25">
      <c r="B67" s="64"/>
      <c r="C67" s="1">
        <v>1</v>
      </c>
      <c r="E67" s="26" t="str">
        <f>B66&amp;"."&amp;C67</f>
        <v>8.9.1</v>
      </c>
      <c r="F67" s="27" t="s">
        <v>68</v>
      </c>
      <c r="G67" s="28" t="s">
        <v>63</v>
      </c>
      <c r="H67" s="29">
        <v>6528</v>
      </c>
      <c r="I67" s="30"/>
      <c r="J67" s="30"/>
      <c r="K67" s="30"/>
      <c r="L67" s="30"/>
      <c r="M67" s="30"/>
      <c r="N67" s="30"/>
      <c r="O67" s="30"/>
      <c r="P67" s="30"/>
      <c r="Q67" s="30"/>
      <c r="R67" s="24"/>
    </row>
    <row r="68" spans="2:18" ht="18.75" x14ac:dyDescent="0.25">
      <c r="B68" s="64"/>
      <c r="C68" s="1">
        <v>2</v>
      </c>
      <c r="E68" s="26" t="str">
        <f>$B$66&amp;"."&amp;$C$68</f>
        <v>8.9.2</v>
      </c>
      <c r="F68" s="27" t="s">
        <v>67</v>
      </c>
      <c r="G68" s="28" t="s">
        <v>63</v>
      </c>
      <c r="H68" s="29">
        <v>24870</v>
      </c>
      <c r="I68" s="30"/>
      <c r="J68" s="30"/>
      <c r="K68" s="30"/>
      <c r="L68" s="30"/>
      <c r="M68" s="30"/>
      <c r="N68" s="30"/>
      <c r="O68" s="30"/>
      <c r="P68" s="30"/>
      <c r="Q68" s="30"/>
      <c r="R68" s="24"/>
    </row>
    <row r="69" spans="2:18" ht="18.75" x14ac:dyDescent="0.25">
      <c r="B69" s="64"/>
      <c r="E69" s="31"/>
      <c r="F69" s="32" t="s">
        <v>65</v>
      </c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24"/>
    </row>
    <row r="70" spans="2:18" ht="18.75" x14ac:dyDescent="0.25">
      <c r="B70" s="64" t="s">
        <v>79</v>
      </c>
      <c r="D70" s="8" t="s">
        <v>0</v>
      </c>
      <c r="E70" s="14" t="str">
        <f>B70</f>
        <v>8.10</v>
      </c>
      <c r="F70" s="25">
        <v>2031</v>
      </c>
      <c r="G70" s="16" t="s">
        <v>63</v>
      </c>
      <c r="H70" s="23">
        <f t="shared" ref="H70:O70" si="11">SUM(H71:H73)</f>
        <v>31398</v>
      </c>
      <c r="I70" s="23">
        <f t="shared" si="11"/>
        <v>0</v>
      </c>
      <c r="J70" s="23">
        <f t="shared" si="11"/>
        <v>0</v>
      </c>
      <c r="K70" s="23">
        <f t="shared" si="11"/>
        <v>0</v>
      </c>
      <c r="L70" s="23">
        <f t="shared" si="11"/>
        <v>0</v>
      </c>
      <c r="M70" s="23">
        <f t="shared" si="11"/>
        <v>0</v>
      </c>
      <c r="N70" s="23">
        <f t="shared" si="11"/>
        <v>0</v>
      </c>
      <c r="O70" s="23">
        <f t="shared" si="11"/>
        <v>0</v>
      </c>
      <c r="P70" s="23">
        <f>SUM(P71:P73)</f>
        <v>0</v>
      </c>
      <c r="Q70" s="23">
        <f>SUM(Q71:Q73)</f>
        <v>0</v>
      </c>
      <c r="R70" s="24"/>
    </row>
    <row r="71" spans="2:18" ht="18.75" x14ac:dyDescent="0.25">
      <c r="B71" s="64"/>
      <c r="C71" s="1">
        <v>1</v>
      </c>
      <c r="E71" s="26" t="str">
        <f>B70&amp;"."&amp;C71</f>
        <v>8.10.1</v>
      </c>
      <c r="F71" s="27" t="s">
        <v>68</v>
      </c>
      <c r="G71" s="28" t="s">
        <v>63</v>
      </c>
      <c r="H71" s="29">
        <v>6528</v>
      </c>
      <c r="I71" s="30"/>
      <c r="J71" s="30"/>
      <c r="K71" s="30"/>
      <c r="L71" s="30"/>
      <c r="M71" s="30"/>
      <c r="N71" s="30"/>
      <c r="O71" s="30"/>
      <c r="P71" s="30"/>
      <c r="Q71" s="30"/>
      <c r="R71" s="24"/>
    </row>
    <row r="72" spans="2:18" ht="18.75" x14ac:dyDescent="0.25">
      <c r="B72" s="64"/>
      <c r="C72" s="1">
        <v>2</v>
      </c>
      <c r="E72" s="26" t="str">
        <f>$B$70&amp;"."&amp;$C$72</f>
        <v>8.10.2</v>
      </c>
      <c r="F72" s="27" t="s">
        <v>67</v>
      </c>
      <c r="G72" s="28" t="s">
        <v>63</v>
      </c>
      <c r="H72" s="29">
        <v>24870</v>
      </c>
      <c r="I72" s="30"/>
      <c r="J72" s="30"/>
      <c r="K72" s="30"/>
      <c r="L72" s="30"/>
      <c r="M72" s="30"/>
      <c r="N72" s="30"/>
      <c r="O72" s="30"/>
      <c r="P72" s="30"/>
      <c r="Q72" s="30"/>
      <c r="R72" s="24"/>
    </row>
    <row r="73" spans="2:18" ht="18.75" x14ac:dyDescent="0.25">
      <c r="B73" s="64"/>
      <c r="E73" s="31"/>
      <c r="F73" s="32" t="s">
        <v>65</v>
      </c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24"/>
    </row>
    <row r="74" spans="2:18" ht="18.75" x14ac:dyDescent="0.25">
      <c r="B74" s="64" t="s">
        <v>80</v>
      </c>
      <c r="D74" s="8" t="s">
        <v>0</v>
      </c>
      <c r="E74" s="14" t="str">
        <f>B74</f>
        <v>8.11</v>
      </c>
      <c r="F74" s="25">
        <v>2032</v>
      </c>
      <c r="G74" s="16" t="s">
        <v>63</v>
      </c>
      <c r="H74" s="23">
        <f t="shared" ref="H74:O74" si="12">SUM(H75:H77)</f>
        <v>31398</v>
      </c>
      <c r="I74" s="23">
        <f t="shared" si="12"/>
        <v>0</v>
      </c>
      <c r="J74" s="23">
        <f t="shared" si="12"/>
        <v>0</v>
      </c>
      <c r="K74" s="23">
        <f t="shared" si="12"/>
        <v>0</v>
      </c>
      <c r="L74" s="23">
        <f t="shared" si="12"/>
        <v>0</v>
      </c>
      <c r="M74" s="23">
        <f t="shared" si="12"/>
        <v>0</v>
      </c>
      <c r="N74" s="23">
        <f t="shared" si="12"/>
        <v>0</v>
      </c>
      <c r="O74" s="23">
        <f t="shared" si="12"/>
        <v>0</v>
      </c>
      <c r="P74" s="23">
        <f>SUM(P75:P77)</f>
        <v>0</v>
      </c>
      <c r="Q74" s="23">
        <f>SUM(Q75:Q77)</f>
        <v>0</v>
      </c>
      <c r="R74" s="24"/>
    </row>
    <row r="75" spans="2:18" ht="18.75" x14ac:dyDescent="0.25">
      <c r="B75" s="64"/>
      <c r="C75" s="1">
        <v>1</v>
      </c>
      <c r="E75" s="26" t="str">
        <f>B74&amp;"."&amp;C75</f>
        <v>8.11.1</v>
      </c>
      <c r="F75" s="27" t="s">
        <v>68</v>
      </c>
      <c r="G75" s="28" t="s">
        <v>63</v>
      </c>
      <c r="H75" s="29">
        <v>6528</v>
      </c>
      <c r="I75" s="30"/>
      <c r="J75" s="30"/>
      <c r="K75" s="30"/>
      <c r="L75" s="30"/>
      <c r="M75" s="30"/>
      <c r="N75" s="30"/>
      <c r="O75" s="30"/>
      <c r="P75" s="30"/>
      <c r="Q75" s="30"/>
      <c r="R75" s="24"/>
    </row>
    <row r="76" spans="2:18" ht="18.75" x14ac:dyDescent="0.25">
      <c r="B76" s="64"/>
      <c r="C76" s="1">
        <v>2</v>
      </c>
      <c r="E76" s="26" t="str">
        <f>$B$74&amp;"."&amp;$C$76</f>
        <v>8.11.2</v>
      </c>
      <c r="F76" s="27" t="s">
        <v>67</v>
      </c>
      <c r="G76" s="28" t="s">
        <v>63</v>
      </c>
      <c r="H76" s="29">
        <v>24870</v>
      </c>
      <c r="I76" s="30"/>
      <c r="J76" s="30"/>
      <c r="K76" s="30"/>
      <c r="L76" s="30"/>
      <c r="M76" s="30"/>
      <c r="N76" s="30"/>
      <c r="O76" s="30"/>
      <c r="P76" s="30"/>
      <c r="Q76" s="30"/>
      <c r="R76" s="24"/>
    </row>
    <row r="77" spans="2:18" ht="18.75" x14ac:dyDescent="0.25">
      <c r="B77" s="64"/>
      <c r="E77" s="31"/>
      <c r="F77" s="32" t="s">
        <v>65</v>
      </c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24"/>
    </row>
    <row r="78" spans="2:18" ht="18.75" x14ac:dyDescent="0.25">
      <c r="B78" s="64" t="s">
        <v>81</v>
      </c>
      <c r="D78" s="8" t="s">
        <v>0</v>
      </c>
      <c r="E78" s="14" t="str">
        <f>B78</f>
        <v>8.12</v>
      </c>
      <c r="F78" s="25">
        <v>2033</v>
      </c>
      <c r="G78" s="16" t="s">
        <v>63</v>
      </c>
      <c r="H78" s="23">
        <f t="shared" ref="H78:O78" si="13">SUM(H79:H81)</f>
        <v>31398</v>
      </c>
      <c r="I78" s="23">
        <f t="shared" si="13"/>
        <v>0</v>
      </c>
      <c r="J78" s="23">
        <f t="shared" si="13"/>
        <v>0</v>
      </c>
      <c r="K78" s="23">
        <f t="shared" si="13"/>
        <v>0</v>
      </c>
      <c r="L78" s="23">
        <f t="shared" si="13"/>
        <v>0</v>
      </c>
      <c r="M78" s="23">
        <f t="shared" si="13"/>
        <v>0</v>
      </c>
      <c r="N78" s="23">
        <f t="shared" si="13"/>
        <v>0</v>
      </c>
      <c r="O78" s="23">
        <f t="shared" si="13"/>
        <v>0</v>
      </c>
      <c r="P78" s="23">
        <f>SUM(P79:P81)</f>
        <v>0</v>
      </c>
      <c r="Q78" s="23">
        <f>SUM(Q79:Q81)</f>
        <v>0</v>
      </c>
      <c r="R78" s="24"/>
    </row>
    <row r="79" spans="2:18" ht="18.75" x14ac:dyDescent="0.25">
      <c r="B79" s="64"/>
      <c r="C79" s="1">
        <v>1</v>
      </c>
      <c r="E79" s="26" t="str">
        <f>B78&amp;"."&amp;C79</f>
        <v>8.12.1</v>
      </c>
      <c r="F79" s="27" t="s">
        <v>68</v>
      </c>
      <c r="G79" s="28" t="s">
        <v>63</v>
      </c>
      <c r="H79" s="29">
        <v>6528</v>
      </c>
      <c r="I79" s="30"/>
      <c r="J79" s="30"/>
      <c r="K79" s="30"/>
      <c r="L79" s="30"/>
      <c r="M79" s="30"/>
      <c r="N79" s="30"/>
      <c r="O79" s="30"/>
      <c r="P79" s="30"/>
      <c r="Q79" s="30"/>
      <c r="R79" s="24"/>
    </row>
    <row r="80" spans="2:18" ht="18.75" x14ac:dyDescent="0.25">
      <c r="B80" s="64"/>
      <c r="C80" s="1">
        <v>2</v>
      </c>
      <c r="E80" s="26" t="str">
        <f>$B$78&amp;"."&amp;$C$80</f>
        <v>8.12.2</v>
      </c>
      <c r="F80" s="27" t="s">
        <v>67</v>
      </c>
      <c r="G80" s="28" t="s">
        <v>63</v>
      </c>
      <c r="H80" s="29">
        <v>24870</v>
      </c>
      <c r="I80" s="30"/>
      <c r="J80" s="30"/>
      <c r="K80" s="30"/>
      <c r="L80" s="30"/>
      <c r="M80" s="30"/>
      <c r="N80" s="30"/>
      <c r="O80" s="30"/>
      <c r="P80" s="30"/>
      <c r="Q80" s="30"/>
      <c r="R80" s="24"/>
    </row>
    <row r="81" spans="2:18" ht="18.75" x14ac:dyDescent="0.25">
      <c r="B81" s="64"/>
      <c r="E81" s="31"/>
      <c r="F81" s="32" t="s">
        <v>65</v>
      </c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24"/>
    </row>
    <row r="82" spans="2:18" ht="18.75" x14ac:dyDescent="0.25">
      <c r="B82" s="64" t="s">
        <v>82</v>
      </c>
      <c r="D82" s="8" t="s">
        <v>0</v>
      </c>
      <c r="E82" s="14" t="str">
        <f>B82</f>
        <v>8.13</v>
      </c>
      <c r="F82" s="25">
        <v>2034</v>
      </c>
      <c r="G82" s="16" t="s">
        <v>63</v>
      </c>
      <c r="H82" s="23">
        <f t="shared" ref="H82:O82" si="14">SUM(H83:H85)</f>
        <v>31398</v>
      </c>
      <c r="I82" s="23">
        <f t="shared" si="14"/>
        <v>0</v>
      </c>
      <c r="J82" s="23">
        <f t="shared" si="14"/>
        <v>0</v>
      </c>
      <c r="K82" s="23">
        <f t="shared" si="14"/>
        <v>0</v>
      </c>
      <c r="L82" s="23">
        <f t="shared" si="14"/>
        <v>0</v>
      </c>
      <c r="M82" s="23">
        <f t="shared" si="14"/>
        <v>0</v>
      </c>
      <c r="N82" s="23">
        <f t="shared" si="14"/>
        <v>0</v>
      </c>
      <c r="O82" s="23">
        <f t="shared" si="14"/>
        <v>0</v>
      </c>
      <c r="P82" s="23">
        <f>SUM(P83:P85)</f>
        <v>0</v>
      </c>
      <c r="Q82" s="23">
        <f>SUM(Q83:Q85)</f>
        <v>0</v>
      </c>
      <c r="R82" s="24"/>
    </row>
    <row r="83" spans="2:18" ht="18.75" x14ac:dyDescent="0.25">
      <c r="B83" s="64"/>
      <c r="C83" s="1">
        <v>1</v>
      </c>
      <c r="E83" s="26" t="str">
        <f>B82&amp;"."&amp;C83</f>
        <v>8.13.1</v>
      </c>
      <c r="F83" s="27" t="s">
        <v>68</v>
      </c>
      <c r="G83" s="28" t="s">
        <v>63</v>
      </c>
      <c r="H83" s="29">
        <v>6528</v>
      </c>
      <c r="I83" s="30"/>
      <c r="J83" s="30"/>
      <c r="K83" s="30"/>
      <c r="L83" s="30"/>
      <c r="M83" s="30"/>
      <c r="N83" s="30"/>
      <c r="O83" s="30"/>
      <c r="P83" s="30"/>
      <c r="Q83" s="30"/>
      <c r="R83" s="24"/>
    </row>
    <row r="84" spans="2:18" ht="18.75" x14ac:dyDescent="0.25">
      <c r="B84" s="64"/>
      <c r="C84" s="1">
        <v>2</v>
      </c>
      <c r="E84" s="26" t="str">
        <f>$B$82&amp;"."&amp;$C$84</f>
        <v>8.13.2</v>
      </c>
      <c r="F84" s="27" t="s">
        <v>67</v>
      </c>
      <c r="G84" s="28" t="s">
        <v>63</v>
      </c>
      <c r="H84" s="29">
        <v>24870</v>
      </c>
      <c r="I84" s="30"/>
      <c r="J84" s="30"/>
      <c r="K84" s="30"/>
      <c r="L84" s="30"/>
      <c r="M84" s="30"/>
      <c r="N84" s="30"/>
      <c r="O84" s="30"/>
      <c r="P84" s="30"/>
      <c r="Q84" s="30"/>
      <c r="R84" s="24"/>
    </row>
    <row r="85" spans="2:18" ht="18.75" x14ac:dyDescent="0.25">
      <c r="B85" s="64"/>
      <c r="E85" s="31"/>
      <c r="F85" s="32" t="s">
        <v>65</v>
      </c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24"/>
    </row>
    <row r="86" spans="2:18" ht="18.75" x14ac:dyDescent="0.25">
      <c r="B86" s="64" t="s">
        <v>83</v>
      </c>
      <c r="D86" s="8" t="s">
        <v>0</v>
      </c>
      <c r="E86" s="14" t="str">
        <f>B86</f>
        <v>8.14</v>
      </c>
      <c r="F86" s="25">
        <v>2035</v>
      </c>
      <c r="G86" s="16" t="s">
        <v>63</v>
      </c>
      <c r="H86" s="23">
        <f t="shared" ref="H86:O86" si="15">SUM(H87:H89)</f>
        <v>31398</v>
      </c>
      <c r="I86" s="23">
        <f t="shared" si="15"/>
        <v>0</v>
      </c>
      <c r="J86" s="23">
        <f t="shared" si="15"/>
        <v>0</v>
      </c>
      <c r="K86" s="23">
        <f t="shared" si="15"/>
        <v>0</v>
      </c>
      <c r="L86" s="23">
        <f t="shared" si="15"/>
        <v>0</v>
      </c>
      <c r="M86" s="23">
        <f t="shared" si="15"/>
        <v>0</v>
      </c>
      <c r="N86" s="23">
        <f t="shared" si="15"/>
        <v>0</v>
      </c>
      <c r="O86" s="23">
        <f t="shared" si="15"/>
        <v>0</v>
      </c>
      <c r="P86" s="23">
        <f>SUM(P87:P89)</f>
        <v>0</v>
      </c>
      <c r="Q86" s="23">
        <f>SUM(Q87:Q89)</f>
        <v>0</v>
      </c>
      <c r="R86" s="24"/>
    </row>
    <row r="87" spans="2:18" ht="18.75" x14ac:dyDescent="0.25">
      <c r="B87" s="64"/>
      <c r="C87" s="1">
        <v>1</v>
      </c>
      <c r="E87" s="26" t="str">
        <f>B86&amp;"."&amp;C87</f>
        <v>8.14.1</v>
      </c>
      <c r="F87" s="27" t="s">
        <v>68</v>
      </c>
      <c r="G87" s="28" t="s">
        <v>63</v>
      </c>
      <c r="H87" s="29">
        <v>6739</v>
      </c>
      <c r="I87" s="30"/>
      <c r="J87" s="30"/>
      <c r="K87" s="30"/>
      <c r="L87" s="30"/>
      <c r="M87" s="30"/>
      <c r="N87" s="30"/>
      <c r="O87" s="30"/>
      <c r="P87" s="30"/>
      <c r="Q87" s="30"/>
      <c r="R87" s="24"/>
    </row>
    <row r="88" spans="2:18" ht="18.75" x14ac:dyDescent="0.25">
      <c r="B88" s="64"/>
      <c r="C88" s="1">
        <v>2</v>
      </c>
      <c r="E88" s="26" t="str">
        <f>$B$86&amp;"."&amp;$C$88</f>
        <v>8.14.2</v>
      </c>
      <c r="F88" s="27" t="s">
        <v>67</v>
      </c>
      <c r="G88" s="28" t="s">
        <v>63</v>
      </c>
      <c r="H88" s="29">
        <v>24659</v>
      </c>
      <c r="I88" s="30"/>
      <c r="J88" s="30"/>
      <c r="K88" s="30"/>
      <c r="L88" s="30"/>
      <c r="M88" s="30"/>
      <c r="N88" s="30"/>
      <c r="O88" s="30"/>
      <c r="P88" s="30"/>
      <c r="Q88" s="30"/>
      <c r="R88" s="24"/>
    </row>
    <row r="89" spans="2:18" ht="18.75" x14ac:dyDescent="0.25">
      <c r="B89" s="64"/>
      <c r="E89" s="31"/>
      <c r="F89" s="32" t="s">
        <v>65</v>
      </c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24"/>
    </row>
    <row r="90" spans="2:18" ht="36" customHeight="1" x14ac:dyDescent="0.25">
      <c r="B90" s="64" t="s">
        <v>84</v>
      </c>
      <c r="D90" s="8" t="s">
        <v>0</v>
      </c>
      <c r="E90" s="14" t="str">
        <f>B90</f>
        <v>8.15</v>
      </c>
      <c r="F90" s="25">
        <v>2021</v>
      </c>
      <c r="G90" s="16" t="s">
        <v>63</v>
      </c>
      <c r="H90" s="23">
        <f t="shared" ref="H90:O90" si="16">SUM(H91:H94)</f>
        <v>24468.009562870364</v>
      </c>
      <c r="I90" s="23">
        <f t="shared" si="16"/>
        <v>0</v>
      </c>
      <c r="J90" s="23">
        <f t="shared" si="16"/>
        <v>0</v>
      </c>
      <c r="K90" s="23">
        <f t="shared" si="16"/>
        <v>0</v>
      </c>
      <c r="L90" s="23">
        <f t="shared" si="16"/>
        <v>0</v>
      </c>
      <c r="M90" s="23">
        <f t="shared" si="16"/>
        <v>0</v>
      </c>
      <c r="N90" s="23">
        <f t="shared" si="16"/>
        <v>8737.0067053703642</v>
      </c>
      <c r="O90" s="23">
        <f t="shared" si="16"/>
        <v>0</v>
      </c>
      <c r="P90" s="23">
        <f>SUM(P91:P94)</f>
        <v>11960.202857499999</v>
      </c>
      <c r="Q90" s="23">
        <f>SUM(Q91:Q94)</f>
        <v>3770.8</v>
      </c>
      <c r="R90" s="24"/>
    </row>
    <row r="91" spans="2:18" ht="33.75" customHeight="1" x14ac:dyDescent="0.25">
      <c r="B91" s="64"/>
      <c r="C91" s="1">
        <v>1</v>
      </c>
      <c r="E91" s="26" t="str">
        <f>B90&amp;"."&amp;C91</f>
        <v>8.15.1</v>
      </c>
      <c r="F91" s="27" t="s">
        <v>70</v>
      </c>
      <c r="G91" s="28" t="s">
        <v>63</v>
      </c>
      <c r="H91" s="29">
        <f>J91+K91+L91+M91+N91+O91+P91+Q91</f>
        <v>3757.1513775000003</v>
      </c>
      <c r="I91" s="30"/>
      <c r="J91" s="30"/>
      <c r="K91" s="30"/>
      <c r="L91" s="30"/>
      <c r="M91" s="30"/>
      <c r="N91" s="30">
        <v>3110.0132000000008</v>
      </c>
      <c r="O91" s="30"/>
      <c r="P91" s="30">
        <v>647.13817749999976</v>
      </c>
      <c r="Q91" s="30">
        <v>0</v>
      </c>
      <c r="R91" s="24"/>
    </row>
    <row r="92" spans="2:18" ht="33.75" customHeight="1" x14ac:dyDescent="0.25">
      <c r="B92" s="64"/>
      <c r="C92" s="1">
        <v>2</v>
      </c>
      <c r="E92" s="26" t="str">
        <f>$B$90&amp;"."&amp;$C$92</f>
        <v>8.15.2</v>
      </c>
      <c r="F92" s="27" t="s">
        <v>67</v>
      </c>
      <c r="G92" s="28" t="s">
        <v>63</v>
      </c>
      <c r="H92" s="29">
        <f>J92+K92+L92+M92+N92+O92+P92+Q92</f>
        <v>19942.17543480976</v>
      </c>
      <c r="I92" s="30"/>
      <c r="J92" s="30"/>
      <c r="K92" s="30"/>
      <c r="L92" s="30"/>
      <c r="M92" s="30"/>
      <c r="N92" s="30">
        <v>4858.3107548097596</v>
      </c>
      <c r="O92" s="30"/>
      <c r="P92" s="30">
        <v>11313.064679999999</v>
      </c>
      <c r="Q92" s="30">
        <v>3770.8</v>
      </c>
      <c r="R92" s="24"/>
    </row>
    <row r="93" spans="2:18" ht="33.75" customHeight="1" x14ac:dyDescent="0.25">
      <c r="B93" s="64"/>
      <c r="C93" s="1">
        <v>3</v>
      </c>
      <c r="E93" s="26" t="str">
        <f>$B$90&amp;"."&amp;$C$93</f>
        <v>8.15.3</v>
      </c>
      <c r="F93" s="27" t="s">
        <v>68</v>
      </c>
      <c r="G93" s="28" t="s">
        <v>63</v>
      </c>
      <c r="H93" s="29">
        <f>J93+K93+L93+M93+N93+O93+P93+Q93</f>
        <v>768.68275056060395</v>
      </c>
      <c r="I93" s="30"/>
      <c r="J93" s="30"/>
      <c r="K93" s="30"/>
      <c r="L93" s="30"/>
      <c r="M93" s="30"/>
      <c r="N93" s="30">
        <v>768.68275056060395</v>
      </c>
      <c r="O93" s="30"/>
      <c r="P93" s="30">
        <v>0</v>
      </c>
      <c r="Q93" s="30">
        <v>0</v>
      </c>
      <c r="R93" s="24"/>
    </row>
    <row r="94" spans="2:18" ht="20.25" customHeight="1" x14ac:dyDescent="0.25">
      <c r="B94" s="64"/>
      <c r="E94" s="31"/>
      <c r="F94" s="32" t="s">
        <v>65</v>
      </c>
      <c r="G94" s="33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24"/>
    </row>
    <row r="95" spans="2:18" ht="18.75" x14ac:dyDescent="0.25">
      <c r="E95" s="39"/>
      <c r="F95" s="40" t="s">
        <v>85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24"/>
    </row>
    <row r="96" spans="2:18" ht="18.75" x14ac:dyDescent="0.25">
      <c r="E96" s="42" t="s">
        <v>86</v>
      </c>
      <c r="F96" s="43" t="s">
        <v>87</v>
      </c>
      <c r="G96" s="44" t="s">
        <v>21</v>
      </c>
      <c r="H96" s="44" t="s">
        <v>21</v>
      </c>
      <c r="I96" s="44" t="s">
        <v>21</v>
      </c>
      <c r="J96" s="44" t="s">
        <v>21</v>
      </c>
      <c r="K96" s="44" t="s">
        <v>21</v>
      </c>
      <c r="L96" s="44" t="s">
        <v>21</v>
      </c>
      <c r="M96" s="44" t="s">
        <v>21</v>
      </c>
      <c r="N96" s="44" t="s">
        <v>21</v>
      </c>
      <c r="O96" s="44" t="s">
        <v>21</v>
      </c>
      <c r="P96" s="44" t="s">
        <v>21</v>
      </c>
      <c r="Q96" s="44" t="s">
        <v>21</v>
      </c>
      <c r="R96" s="24"/>
    </row>
    <row r="97" spans="1:18" ht="18.75" x14ac:dyDescent="0.25">
      <c r="A97" s="45"/>
      <c r="B97" s="45"/>
      <c r="E97" s="42" t="s">
        <v>88</v>
      </c>
      <c r="F97" s="46" t="s">
        <v>89</v>
      </c>
      <c r="G97" s="44" t="s">
        <v>21</v>
      </c>
      <c r="H97" s="44" t="s">
        <v>21</v>
      </c>
      <c r="I97" s="44" t="s">
        <v>21</v>
      </c>
      <c r="J97" s="44" t="s">
        <v>21</v>
      </c>
      <c r="K97" s="44" t="s">
        <v>21</v>
      </c>
      <c r="L97" s="44" t="s">
        <v>21</v>
      </c>
      <c r="M97" s="44" t="s">
        <v>21</v>
      </c>
      <c r="N97" s="44" t="s">
        <v>21</v>
      </c>
      <c r="O97" s="44" t="s">
        <v>21</v>
      </c>
      <c r="P97" s="44" t="s">
        <v>21</v>
      </c>
      <c r="Q97" s="44" t="s">
        <v>21</v>
      </c>
      <c r="R97" s="24"/>
    </row>
    <row r="98" spans="1:18" ht="18.75" x14ac:dyDescent="0.25">
      <c r="A98" s="45"/>
      <c r="B98" s="45"/>
      <c r="E98" s="42" t="s">
        <v>90</v>
      </c>
      <c r="F98" s="47" t="s">
        <v>91</v>
      </c>
      <c r="G98" s="44" t="s">
        <v>92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24"/>
    </row>
    <row r="99" spans="1:18" ht="18.75" x14ac:dyDescent="0.25">
      <c r="A99" s="45"/>
      <c r="B99" s="45"/>
      <c r="E99" s="42" t="s">
        <v>93</v>
      </c>
      <c r="F99" s="47" t="s">
        <v>94</v>
      </c>
      <c r="G99" s="44" t="s">
        <v>92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24"/>
    </row>
    <row r="100" spans="1:18" ht="18.75" x14ac:dyDescent="0.25">
      <c r="A100" s="45"/>
      <c r="B100" s="45"/>
      <c r="E100" s="42" t="s">
        <v>95</v>
      </c>
      <c r="F100" s="46" t="s">
        <v>96</v>
      </c>
      <c r="G100" s="44" t="s">
        <v>21</v>
      </c>
      <c r="H100" s="44" t="s">
        <v>21</v>
      </c>
      <c r="I100" s="44" t="s">
        <v>21</v>
      </c>
      <c r="J100" s="44" t="s">
        <v>21</v>
      </c>
      <c r="K100" s="44" t="s">
        <v>21</v>
      </c>
      <c r="L100" s="44" t="s">
        <v>21</v>
      </c>
      <c r="M100" s="44" t="s">
        <v>21</v>
      </c>
      <c r="N100" s="44" t="s">
        <v>21</v>
      </c>
      <c r="O100" s="44" t="s">
        <v>21</v>
      </c>
      <c r="P100" s="44" t="s">
        <v>21</v>
      </c>
      <c r="Q100" s="44" t="s">
        <v>21</v>
      </c>
      <c r="R100" s="49"/>
    </row>
    <row r="101" spans="1:18" ht="18.75" x14ac:dyDescent="0.25">
      <c r="A101" s="45"/>
      <c r="B101" s="45"/>
      <c r="E101" s="42" t="s">
        <v>97</v>
      </c>
      <c r="F101" s="47" t="s">
        <v>91</v>
      </c>
      <c r="G101" s="44" t="s">
        <v>98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</row>
    <row r="102" spans="1:18" ht="18.75" x14ac:dyDescent="0.25">
      <c r="A102" s="45"/>
      <c r="B102" s="45"/>
      <c r="E102" s="42" t="s">
        <v>99</v>
      </c>
      <c r="F102" s="47" t="s">
        <v>94</v>
      </c>
      <c r="G102" s="44" t="s">
        <v>98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9"/>
    </row>
    <row r="103" spans="1:18" ht="22.5" x14ac:dyDescent="0.25">
      <c r="A103" s="45"/>
      <c r="B103" s="45"/>
      <c r="E103" s="42" t="s">
        <v>100</v>
      </c>
      <c r="F103" s="46" t="s">
        <v>101</v>
      </c>
      <c r="G103" s="44" t="s">
        <v>21</v>
      </c>
      <c r="H103" s="44" t="s">
        <v>21</v>
      </c>
      <c r="I103" s="44" t="s">
        <v>21</v>
      </c>
      <c r="J103" s="44" t="s">
        <v>21</v>
      </c>
      <c r="K103" s="44" t="s">
        <v>21</v>
      </c>
      <c r="L103" s="44" t="s">
        <v>21</v>
      </c>
      <c r="M103" s="44" t="s">
        <v>21</v>
      </c>
      <c r="N103" s="44" t="s">
        <v>21</v>
      </c>
      <c r="O103" s="44" t="s">
        <v>21</v>
      </c>
      <c r="P103" s="44" t="s">
        <v>21</v>
      </c>
      <c r="Q103" s="44" t="s">
        <v>21</v>
      </c>
      <c r="R103" s="49"/>
    </row>
    <row r="104" spans="1:18" ht="18.75" x14ac:dyDescent="0.25">
      <c r="A104" s="45"/>
      <c r="B104" s="45"/>
      <c r="E104" s="42" t="s">
        <v>102</v>
      </c>
      <c r="F104" s="47" t="s">
        <v>91</v>
      </c>
      <c r="G104" s="44" t="s">
        <v>103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</row>
    <row r="105" spans="1:18" ht="18.75" x14ac:dyDescent="0.25">
      <c r="A105" s="45"/>
      <c r="B105" s="45"/>
      <c r="E105" s="42" t="s">
        <v>104</v>
      </c>
      <c r="F105" s="47" t="s">
        <v>94</v>
      </c>
      <c r="G105" s="44" t="s">
        <v>103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pans="1:18" ht="18.75" x14ac:dyDescent="0.25">
      <c r="A106" s="45"/>
      <c r="B106" s="45"/>
      <c r="E106" s="42" t="s">
        <v>105</v>
      </c>
      <c r="F106" s="46" t="s">
        <v>106</v>
      </c>
      <c r="G106" s="44" t="s">
        <v>21</v>
      </c>
      <c r="H106" s="44" t="s">
        <v>21</v>
      </c>
      <c r="I106" s="44" t="s">
        <v>21</v>
      </c>
      <c r="J106" s="44" t="s">
        <v>21</v>
      </c>
      <c r="K106" s="44" t="s">
        <v>21</v>
      </c>
      <c r="L106" s="44" t="s">
        <v>21</v>
      </c>
      <c r="M106" s="44" t="s">
        <v>21</v>
      </c>
      <c r="N106" s="44" t="s">
        <v>21</v>
      </c>
      <c r="O106" s="44" t="s">
        <v>21</v>
      </c>
      <c r="P106" s="44" t="s">
        <v>21</v>
      </c>
      <c r="Q106" s="44" t="s">
        <v>21</v>
      </c>
      <c r="R106" s="49"/>
    </row>
    <row r="107" spans="1:18" ht="18.75" x14ac:dyDescent="0.25">
      <c r="A107" s="45"/>
      <c r="B107" s="45"/>
      <c r="E107" s="42" t="s">
        <v>107</v>
      </c>
      <c r="F107" s="47" t="s">
        <v>91</v>
      </c>
      <c r="G107" s="44" t="s">
        <v>108</v>
      </c>
      <c r="H107" s="48">
        <f>'[2]Форма 2.9'!$I$38</f>
        <v>27.337852434899713</v>
      </c>
      <c r="I107" s="48">
        <f>'[2]Форма 2.9'!$I$38</f>
        <v>27.337852434899713</v>
      </c>
      <c r="J107" s="48">
        <f>'[2]Форма 2.9'!$I$38</f>
        <v>27.337852434899713</v>
      </c>
      <c r="K107" s="48">
        <f>'[2]Форма 2.9'!$I$38</f>
        <v>27.337852434899713</v>
      </c>
      <c r="L107" s="48">
        <f>'[2]Форма 2.9'!$I$38</f>
        <v>27.337852434899713</v>
      </c>
      <c r="M107" s="48">
        <f>'[2]Форма 2.9'!$I$38</f>
        <v>27.337852434899713</v>
      </c>
      <c r="N107" s="48">
        <f>'[2]Форма 2.9'!$I$38</f>
        <v>27.337852434899713</v>
      </c>
      <c r="O107" s="48">
        <f>'[2]Форма 2.9'!$I$38</f>
        <v>27.337852434899713</v>
      </c>
      <c r="P107" s="48">
        <f>'[2]Форма 2.9'!$I$38</f>
        <v>27.337852434899713</v>
      </c>
      <c r="Q107" s="48">
        <f>'[2]Форма 2.9'!$I$38</f>
        <v>27.337852434899713</v>
      </c>
      <c r="R107" s="49"/>
    </row>
    <row r="108" spans="1:18" ht="18.75" x14ac:dyDescent="0.25">
      <c r="A108" s="45"/>
      <c r="B108" s="45"/>
      <c r="E108" s="42" t="s">
        <v>109</v>
      </c>
      <c r="F108" s="47" t="s">
        <v>94</v>
      </c>
      <c r="G108" s="44" t="s">
        <v>108</v>
      </c>
      <c r="H108" s="48">
        <f>'[2]Форма 2.9'!$I$39</f>
        <v>35.247</v>
      </c>
      <c r="I108" s="48">
        <f>'[2]Форма 2.9'!$I$39</f>
        <v>35.247</v>
      </c>
      <c r="J108" s="48">
        <f>'[2]Форма 2.9'!$I$39</f>
        <v>35.247</v>
      </c>
      <c r="K108" s="48">
        <f>'[2]Форма 2.9'!$I$39</f>
        <v>35.247</v>
      </c>
      <c r="L108" s="48">
        <f>'[2]Форма 2.9'!$I$39</f>
        <v>35.247</v>
      </c>
      <c r="M108" s="48">
        <f>'[2]Форма 2.9'!$I$39</f>
        <v>35.247</v>
      </c>
      <c r="N108" s="48">
        <f>'[2]Форма 2.9'!$I$39</f>
        <v>35.247</v>
      </c>
      <c r="O108" s="48">
        <f>'[2]Форма 2.9'!$I$39</f>
        <v>35.247</v>
      </c>
      <c r="P108" s="48">
        <f>'[2]Форма 2.9'!$I$39</f>
        <v>35.247</v>
      </c>
      <c r="Q108" s="48">
        <f>'[2]Форма 2.9'!$I$39</f>
        <v>35.247</v>
      </c>
      <c r="R108" s="49"/>
    </row>
    <row r="109" spans="1:18" ht="22.5" x14ac:dyDescent="0.25">
      <c r="A109" s="45"/>
      <c r="B109" s="45"/>
      <c r="E109" s="42" t="s">
        <v>110</v>
      </c>
      <c r="F109" s="46" t="s">
        <v>111</v>
      </c>
      <c r="G109" s="44" t="s">
        <v>21</v>
      </c>
      <c r="H109" s="44" t="s">
        <v>21</v>
      </c>
      <c r="I109" s="44" t="s">
        <v>21</v>
      </c>
      <c r="J109" s="44" t="s">
        <v>21</v>
      </c>
      <c r="K109" s="44" t="s">
        <v>21</v>
      </c>
      <c r="L109" s="44" t="s">
        <v>21</v>
      </c>
      <c r="M109" s="44" t="s">
        <v>21</v>
      </c>
      <c r="N109" s="44" t="s">
        <v>21</v>
      </c>
      <c r="O109" s="44" t="s">
        <v>21</v>
      </c>
      <c r="P109" s="44" t="s">
        <v>21</v>
      </c>
      <c r="Q109" s="44" t="s">
        <v>21</v>
      </c>
      <c r="R109" s="49"/>
    </row>
    <row r="110" spans="1:18" ht="18.75" x14ac:dyDescent="0.25">
      <c r="A110" s="45"/>
      <c r="B110" s="45"/>
      <c r="E110" s="42" t="s">
        <v>112</v>
      </c>
      <c r="F110" s="47" t="s">
        <v>91</v>
      </c>
      <c r="G110" s="44" t="s">
        <v>108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pans="1:18" ht="18.75" x14ac:dyDescent="0.25">
      <c r="A111" s="45"/>
      <c r="B111" s="45"/>
      <c r="E111" s="42" t="s">
        <v>113</v>
      </c>
      <c r="F111" s="47" t="s">
        <v>94</v>
      </c>
      <c r="G111" s="44" t="s">
        <v>108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pans="1:18" ht="22.5" x14ac:dyDescent="0.25">
      <c r="A112" s="45"/>
      <c r="B112" s="45"/>
      <c r="E112" s="42" t="s">
        <v>114</v>
      </c>
      <c r="F112" s="46" t="s">
        <v>115</v>
      </c>
      <c r="G112" s="44" t="s">
        <v>21</v>
      </c>
      <c r="H112" s="44" t="s">
        <v>21</v>
      </c>
      <c r="I112" s="44" t="s">
        <v>21</v>
      </c>
      <c r="J112" s="44" t="s">
        <v>21</v>
      </c>
      <c r="K112" s="44" t="s">
        <v>21</v>
      </c>
      <c r="L112" s="44" t="s">
        <v>21</v>
      </c>
      <c r="M112" s="44" t="s">
        <v>21</v>
      </c>
      <c r="N112" s="44" t="s">
        <v>21</v>
      </c>
      <c r="O112" s="44" t="s">
        <v>21</v>
      </c>
      <c r="P112" s="44" t="s">
        <v>21</v>
      </c>
      <c r="Q112" s="44" t="s">
        <v>21</v>
      </c>
      <c r="R112" s="49"/>
    </row>
    <row r="113" spans="1:18" ht="18.75" x14ac:dyDescent="0.25">
      <c r="A113" s="45"/>
      <c r="B113" s="45"/>
      <c r="E113" s="42" t="s">
        <v>116</v>
      </c>
      <c r="F113" s="47" t="s">
        <v>91</v>
      </c>
      <c r="G113" s="44" t="s">
        <v>117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pans="1:18" ht="18.75" x14ac:dyDescent="0.25">
      <c r="A114" s="45"/>
      <c r="B114" s="45"/>
      <c r="E114" s="42" t="s">
        <v>118</v>
      </c>
      <c r="F114" s="47" t="s">
        <v>94</v>
      </c>
      <c r="G114" s="44" t="s">
        <v>117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pans="1:18" ht="18.75" x14ac:dyDescent="0.25">
      <c r="A115" s="45"/>
      <c r="B115" s="45"/>
      <c r="E115" s="42" t="s">
        <v>119</v>
      </c>
      <c r="F115" s="46" t="s">
        <v>120</v>
      </c>
      <c r="G115" s="44" t="s">
        <v>21</v>
      </c>
      <c r="H115" s="44" t="s">
        <v>21</v>
      </c>
      <c r="I115" s="44" t="s">
        <v>21</v>
      </c>
      <c r="J115" s="44" t="s">
        <v>21</v>
      </c>
      <c r="K115" s="44" t="s">
        <v>21</v>
      </c>
      <c r="L115" s="44" t="s">
        <v>21</v>
      </c>
      <c r="M115" s="44" t="s">
        <v>21</v>
      </c>
      <c r="N115" s="44" t="s">
        <v>21</v>
      </c>
      <c r="O115" s="44" t="s">
        <v>21</v>
      </c>
      <c r="P115" s="44" t="s">
        <v>21</v>
      </c>
      <c r="Q115" s="44" t="s">
        <v>21</v>
      </c>
      <c r="R115" s="49"/>
    </row>
    <row r="116" spans="1:18" ht="18.75" x14ac:dyDescent="0.25">
      <c r="A116" s="45"/>
      <c r="B116" s="45"/>
      <c r="E116" s="42" t="s">
        <v>121</v>
      </c>
      <c r="F116" s="47" t="s">
        <v>91</v>
      </c>
      <c r="G116" s="44" t="s">
        <v>122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pans="1:18" ht="18.75" x14ac:dyDescent="0.25">
      <c r="A117" s="45"/>
      <c r="B117" s="45"/>
      <c r="E117" s="42" t="s">
        <v>123</v>
      </c>
      <c r="F117" s="47" t="s">
        <v>94</v>
      </c>
      <c r="G117" s="44" t="s">
        <v>122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pans="1:18" ht="18.75" x14ac:dyDescent="0.25">
      <c r="A118" s="45"/>
      <c r="B118" s="45"/>
      <c r="E118" s="42" t="s">
        <v>124</v>
      </c>
      <c r="F118" s="46" t="s">
        <v>125</v>
      </c>
      <c r="G118" s="44" t="s">
        <v>21</v>
      </c>
      <c r="H118" s="44" t="s">
        <v>21</v>
      </c>
      <c r="I118" s="44" t="s">
        <v>21</v>
      </c>
      <c r="J118" s="44" t="s">
        <v>21</v>
      </c>
      <c r="K118" s="44" t="s">
        <v>21</v>
      </c>
      <c r="L118" s="44" t="s">
        <v>21</v>
      </c>
      <c r="M118" s="44" t="s">
        <v>21</v>
      </c>
      <c r="N118" s="44" t="s">
        <v>21</v>
      </c>
      <c r="O118" s="44" t="s">
        <v>21</v>
      </c>
      <c r="P118" s="44" t="s">
        <v>21</v>
      </c>
      <c r="Q118" s="44" t="s">
        <v>21</v>
      </c>
      <c r="R118" s="49"/>
    </row>
    <row r="119" spans="1:18" ht="18.75" x14ac:dyDescent="0.25">
      <c r="A119" s="45"/>
      <c r="B119" s="45"/>
      <c r="E119" s="42" t="s">
        <v>126</v>
      </c>
      <c r="F119" s="47" t="s">
        <v>91</v>
      </c>
      <c r="G119" s="44" t="s">
        <v>127</v>
      </c>
      <c r="H119" s="48">
        <v>1.0414014703949379</v>
      </c>
      <c r="I119" s="48">
        <v>1.0414014703949379</v>
      </c>
      <c r="J119" s="48">
        <v>1.0414014703949379</v>
      </c>
      <c r="K119" s="48">
        <v>1.0414014703949379</v>
      </c>
      <c r="L119" s="48">
        <v>1.0414014703949379</v>
      </c>
      <c r="M119" s="48">
        <v>1.0414014703949379</v>
      </c>
      <c r="N119" s="48">
        <v>1.0414014703949379</v>
      </c>
      <c r="O119" s="48">
        <v>1.0414014703949379</v>
      </c>
      <c r="P119" s="48">
        <v>1.0414014703949379</v>
      </c>
      <c r="Q119" s="48">
        <v>1.0414014703949379</v>
      </c>
      <c r="R119" s="49"/>
    </row>
    <row r="120" spans="1:18" ht="18.75" x14ac:dyDescent="0.25">
      <c r="A120" s="45"/>
      <c r="B120" s="45"/>
      <c r="E120" s="42" t="s">
        <v>128</v>
      </c>
      <c r="F120" s="47" t="s">
        <v>94</v>
      </c>
      <c r="G120" s="44" t="s">
        <v>127</v>
      </c>
      <c r="H120" s="48">
        <f>'[2]Форма 2.9'!$I$51</f>
        <v>1.1499999999999999</v>
      </c>
      <c r="I120" s="48">
        <f>'[2]Форма 2.9'!$I$51</f>
        <v>1.1499999999999999</v>
      </c>
      <c r="J120" s="48">
        <f>'[2]Форма 2.9'!$I$51</f>
        <v>1.1499999999999999</v>
      </c>
      <c r="K120" s="48">
        <f>'[2]Форма 2.9'!$I$51</f>
        <v>1.1499999999999999</v>
      </c>
      <c r="L120" s="48">
        <f>'[2]Форма 2.9'!$I$51</f>
        <v>1.1499999999999999</v>
      </c>
      <c r="M120" s="48">
        <f>'[2]Форма 2.9'!$I$51</f>
        <v>1.1499999999999999</v>
      </c>
      <c r="N120" s="48">
        <f>'[2]Форма 2.9'!$I$51</f>
        <v>1.1499999999999999</v>
      </c>
      <c r="O120" s="48">
        <f>'[2]Форма 2.9'!$I$51</f>
        <v>1.1499999999999999</v>
      </c>
      <c r="P120" s="48">
        <f>'[2]Форма 2.9'!$I$51</f>
        <v>1.1499999999999999</v>
      </c>
      <c r="Q120" s="48">
        <f>'[2]Форма 2.9'!$I$51</f>
        <v>1.1499999999999999</v>
      </c>
      <c r="R120" s="49"/>
    </row>
    <row r="121" spans="1:18" ht="18.75" x14ac:dyDescent="0.25">
      <c r="A121" s="45"/>
      <c r="B121" s="45"/>
      <c r="E121" s="42" t="s">
        <v>129</v>
      </c>
      <c r="F121" s="46" t="s">
        <v>130</v>
      </c>
      <c r="G121" s="44" t="s">
        <v>21</v>
      </c>
      <c r="H121" s="44" t="s">
        <v>21</v>
      </c>
      <c r="I121" s="44" t="s">
        <v>21</v>
      </c>
      <c r="J121" s="44" t="s">
        <v>21</v>
      </c>
      <c r="K121" s="44" t="s">
        <v>21</v>
      </c>
      <c r="L121" s="44" t="s">
        <v>21</v>
      </c>
      <c r="M121" s="44" t="s">
        <v>21</v>
      </c>
      <c r="N121" s="44" t="s">
        <v>21</v>
      </c>
      <c r="O121" s="44" t="s">
        <v>21</v>
      </c>
      <c r="P121" s="44" t="s">
        <v>21</v>
      </c>
      <c r="Q121" s="44" t="s">
        <v>21</v>
      </c>
      <c r="R121" s="49"/>
    </row>
    <row r="122" spans="1:18" ht="18.75" x14ac:dyDescent="0.25">
      <c r="A122" s="45"/>
      <c r="B122" s="45"/>
      <c r="E122" s="42" t="s">
        <v>131</v>
      </c>
      <c r="F122" s="47" t="s">
        <v>91</v>
      </c>
      <c r="G122" s="44" t="s">
        <v>132</v>
      </c>
      <c r="H122" s="48">
        <f>'[2]Форма 2.9'!$I$53</f>
        <v>0.29655378228072382</v>
      </c>
      <c r="I122" s="48">
        <f>'[2]Форма 2.9'!$I$53</f>
        <v>0.29655378228072382</v>
      </c>
      <c r="J122" s="48">
        <f>'[2]Форма 2.9'!$I$53</f>
        <v>0.29655378228072382</v>
      </c>
      <c r="K122" s="48">
        <f>'[2]Форма 2.9'!$I$53</f>
        <v>0.29655378228072382</v>
      </c>
      <c r="L122" s="48">
        <f>'[2]Форма 2.9'!$I$53</f>
        <v>0.29655378228072382</v>
      </c>
      <c r="M122" s="48">
        <f>'[2]Форма 2.9'!$I$53</f>
        <v>0.29655378228072382</v>
      </c>
      <c r="N122" s="48">
        <f>'[2]Форма 2.9'!$I$53</f>
        <v>0.29655378228072382</v>
      </c>
      <c r="O122" s="48">
        <f>'[2]Форма 2.9'!$I$53</f>
        <v>0.29655378228072382</v>
      </c>
      <c r="P122" s="48">
        <f>'[2]Форма 2.9'!$I$53</f>
        <v>0.29655378228072382</v>
      </c>
      <c r="Q122" s="48">
        <f>'[2]Форма 2.9'!$I$53</f>
        <v>0.29655378228072382</v>
      </c>
      <c r="R122" s="49"/>
    </row>
    <row r="123" spans="1:18" ht="18.75" x14ac:dyDescent="0.25">
      <c r="A123" s="45"/>
      <c r="B123" s="45"/>
      <c r="E123" s="42" t="s">
        <v>133</v>
      </c>
      <c r="F123" s="47" t="s">
        <v>94</v>
      </c>
      <c r="G123" s="44" t="s">
        <v>132</v>
      </c>
      <c r="H123" s="48">
        <f>'[2]Форма 2.9'!$I$54</f>
        <v>0.3</v>
      </c>
      <c r="I123" s="48">
        <f>'[2]Форма 2.9'!$I$54</f>
        <v>0.3</v>
      </c>
      <c r="J123" s="48">
        <f>'[2]Форма 2.9'!$I$54</f>
        <v>0.3</v>
      </c>
      <c r="K123" s="48">
        <f>'[2]Форма 2.9'!$I$54</f>
        <v>0.3</v>
      </c>
      <c r="L123" s="48">
        <f>'[2]Форма 2.9'!$I$54</f>
        <v>0.3</v>
      </c>
      <c r="M123" s="48">
        <f>'[2]Форма 2.9'!$I$54</f>
        <v>0.3</v>
      </c>
      <c r="N123" s="48">
        <f>'[2]Форма 2.9'!$I$54</f>
        <v>0.3</v>
      </c>
      <c r="O123" s="48">
        <f>'[2]Форма 2.9'!$I$54</f>
        <v>0.3</v>
      </c>
      <c r="P123" s="48">
        <f>'[2]Форма 2.9'!$I$54</f>
        <v>0.3</v>
      </c>
      <c r="Q123" s="48">
        <f>'[2]Форма 2.9'!$I$54</f>
        <v>0.3</v>
      </c>
      <c r="R123" s="49"/>
    </row>
    <row r="124" spans="1:18" ht="18.75" x14ac:dyDescent="0.25">
      <c r="A124" s="45"/>
      <c r="B124" s="45"/>
      <c r="E124" s="42" t="s">
        <v>134</v>
      </c>
      <c r="F124" s="46" t="s">
        <v>135</v>
      </c>
      <c r="G124" s="44" t="s">
        <v>21</v>
      </c>
      <c r="H124" s="44" t="s">
        <v>21</v>
      </c>
      <c r="I124" s="44" t="s">
        <v>21</v>
      </c>
      <c r="J124" s="44" t="s">
        <v>21</v>
      </c>
      <c r="K124" s="44" t="s">
        <v>21</v>
      </c>
      <c r="L124" s="44" t="s">
        <v>21</v>
      </c>
      <c r="M124" s="44" t="s">
        <v>21</v>
      </c>
      <c r="N124" s="44" t="s">
        <v>21</v>
      </c>
      <c r="O124" s="44" t="s">
        <v>21</v>
      </c>
      <c r="P124" s="44" t="s">
        <v>21</v>
      </c>
      <c r="Q124" s="44" t="s">
        <v>21</v>
      </c>
      <c r="R124" s="49"/>
    </row>
    <row r="125" spans="1:18" ht="18.75" x14ac:dyDescent="0.25">
      <c r="A125" s="45"/>
      <c r="B125" s="45"/>
      <c r="E125" s="42" t="s">
        <v>136</v>
      </c>
      <c r="F125" s="47" t="s">
        <v>91</v>
      </c>
      <c r="G125" s="44" t="s">
        <v>137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9"/>
    </row>
    <row r="126" spans="1:18" ht="18.75" x14ac:dyDescent="0.25">
      <c r="A126" s="45"/>
      <c r="B126" s="45"/>
      <c r="E126" s="42" t="s">
        <v>138</v>
      </c>
      <c r="F126" s="47" t="s">
        <v>94</v>
      </c>
      <c r="G126" s="44" t="s">
        <v>137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9"/>
    </row>
    <row r="127" spans="1:18" ht="18.75" hidden="1" x14ac:dyDescent="0.25">
      <c r="A127" s="45"/>
      <c r="B127" s="64" t="s">
        <v>134</v>
      </c>
      <c r="E127" s="42" t="str">
        <f>B127</f>
        <v>9.10</v>
      </c>
      <c r="F127" s="50"/>
      <c r="G127" s="51"/>
      <c r="H127" s="44" t="s">
        <v>21</v>
      </c>
      <c r="I127" s="44" t="s">
        <v>21</v>
      </c>
      <c r="J127" s="44" t="s">
        <v>21</v>
      </c>
      <c r="K127" s="44" t="s">
        <v>21</v>
      </c>
      <c r="L127" s="44" t="s">
        <v>21</v>
      </c>
      <c r="M127" s="44" t="s">
        <v>21</v>
      </c>
      <c r="N127" s="44" t="s">
        <v>21</v>
      </c>
      <c r="O127" s="44" t="s">
        <v>21</v>
      </c>
      <c r="P127" s="44" t="s">
        <v>21</v>
      </c>
      <c r="Q127" s="44" t="s">
        <v>21</v>
      </c>
      <c r="R127" s="49"/>
    </row>
    <row r="128" spans="1:18" ht="18.75" hidden="1" x14ac:dyDescent="0.25">
      <c r="A128" s="45"/>
      <c r="B128" s="64"/>
      <c r="E128" s="52" t="str">
        <f>B127&amp;".1"</f>
        <v>9.10.1</v>
      </c>
      <c r="F128" s="47" t="s">
        <v>91</v>
      </c>
      <c r="G128" s="52" t="str">
        <f>IF(G127="","x",G127)</f>
        <v>x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9"/>
    </row>
    <row r="129" spans="1:18" ht="18.75" hidden="1" x14ac:dyDescent="0.25">
      <c r="A129" s="45"/>
      <c r="B129" s="64"/>
      <c r="E129" s="52" t="str">
        <f>B127&amp;".2"</f>
        <v>9.10.2</v>
      </c>
      <c r="F129" s="47" t="s">
        <v>94</v>
      </c>
      <c r="G129" s="52" t="str">
        <f>IF(G127="","x",G127)</f>
        <v>x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9"/>
    </row>
    <row r="130" spans="1:18" ht="18.75" x14ac:dyDescent="0.25">
      <c r="E130" s="53"/>
      <c r="F130" s="54" t="s">
        <v>139</v>
      </c>
      <c r="G130" s="54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49"/>
    </row>
    <row r="131" spans="1:18" ht="22.5" x14ac:dyDescent="0.25">
      <c r="B131" s="2" t="s">
        <v>140</v>
      </c>
      <c r="E131" s="14" t="s">
        <v>141</v>
      </c>
      <c r="F131" s="15" t="s">
        <v>142</v>
      </c>
      <c r="G131" s="16" t="s">
        <v>21</v>
      </c>
      <c r="H131" s="16" t="s">
        <v>21</v>
      </c>
      <c r="I131" s="16" t="s">
        <v>21</v>
      </c>
      <c r="J131" s="16" t="s">
        <v>21</v>
      </c>
      <c r="K131" s="16" t="s">
        <v>21</v>
      </c>
      <c r="L131" s="16" t="s">
        <v>21</v>
      </c>
      <c r="M131" s="16" t="s">
        <v>21</v>
      </c>
      <c r="N131" s="16" t="s">
        <v>21</v>
      </c>
      <c r="O131" s="16" t="s">
        <v>21</v>
      </c>
      <c r="P131" s="16" t="s">
        <v>21</v>
      </c>
      <c r="Q131" s="16" t="s">
        <v>21</v>
      </c>
      <c r="R131" s="49"/>
    </row>
    <row r="132" spans="1:18" ht="22.5" x14ac:dyDescent="0.25">
      <c r="B132" s="64" t="s">
        <v>143</v>
      </c>
      <c r="E132" s="14" t="str">
        <f>B132</f>
        <v>10.0</v>
      </c>
      <c r="F132" s="21" t="s">
        <v>144</v>
      </c>
      <c r="G132" s="16" t="s">
        <v>63</v>
      </c>
      <c r="H132" s="23">
        <f t="shared" ref="H132:O132" si="17">SUM(H133:H136)</f>
        <v>27952</v>
      </c>
      <c r="I132" s="23">
        <f t="shared" si="17"/>
        <v>0</v>
      </c>
      <c r="J132" s="23">
        <f t="shared" si="17"/>
        <v>2218</v>
      </c>
      <c r="K132" s="23">
        <f t="shared" si="17"/>
        <v>10156</v>
      </c>
      <c r="L132" s="23">
        <f t="shared" si="17"/>
        <v>51</v>
      </c>
      <c r="M132" s="23">
        <f t="shared" si="17"/>
        <v>4021</v>
      </c>
      <c r="N132" s="23">
        <f t="shared" si="17"/>
        <v>206</v>
      </c>
      <c r="O132" s="23">
        <f t="shared" si="17"/>
        <v>11300</v>
      </c>
      <c r="P132" s="23">
        <f>SUM(P133:P136)</f>
        <v>0</v>
      </c>
      <c r="Q132" s="23">
        <f>SUM(Q133:Q136)</f>
        <v>0</v>
      </c>
      <c r="R132" s="49"/>
    </row>
    <row r="133" spans="1:18" ht="18.75" x14ac:dyDescent="0.25">
      <c r="B133" s="64"/>
      <c r="E133" s="38" t="str">
        <f>B132&amp;".1"</f>
        <v>10.0.1</v>
      </c>
      <c r="F133" s="56" t="s">
        <v>145</v>
      </c>
      <c r="G133" s="16" t="s">
        <v>63</v>
      </c>
      <c r="H133" s="23">
        <f t="shared" ref="H133:Q136" si="18">SUMIF($F$137:$F$152,$F133,H$137:H$152)</f>
        <v>0</v>
      </c>
      <c r="I133" s="23">
        <f t="shared" si="18"/>
        <v>0</v>
      </c>
      <c r="J133" s="23">
        <f t="shared" si="18"/>
        <v>0</v>
      </c>
      <c r="K133" s="23">
        <f t="shared" si="18"/>
        <v>0</v>
      </c>
      <c r="L133" s="23">
        <f t="shared" si="18"/>
        <v>0</v>
      </c>
      <c r="M133" s="23">
        <f t="shared" si="18"/>
        <v>0</v>
      </c>
      <c r="N133" s="23">
        <f t="shared" si="18"/>
        <v>0</v>
      </c>
      <c r="O133" s="23">
        <f t="shared" si="18"/>
        <v>0</v>
      </c>
      <c r="P133" s="23">
        <f t="shared" si="18"/>
        <v>0</v>
      </c>
      <c r="Q133" s="23">
        <f t="shared" si="18"/>
        <v>0</v>
      </c>
      <c r="R133" s="49"/>
    </row>
    <row r="134" spans="1:18" ht="18.75" x14ac:dyDescent="0.25">
      <c r="B134" s="64"/>
      <c r="E134" s="38" t="str">
        <f>B132&amp;".2"</f>
        <v>10.0.2</v>
      </c>
      <c r="F134" s="56" t="s">
        <v>146</v>
      </c>
      <c r="G134" s="16" t="s">
        <v>63</v>
      </c>
      <c r="H134" s="23">
        <f t="shared" si="18"/>
        <v>0</v>
      </c>
      <c r="I134" s="23">
        <f t="shared" si="18"/>
        <v>0</v>
      </c>
      <c r="J134" s="23">
        <f t="shared" si="18"/>
        <v>0</v>
      </c>
      <c r="K134" s="23">
        <f t="shared" si="18"/>
        <v>0</v>
      </c>
      <c r="L134" s="23">
        <f t="shared" si="18"/>
        <v>0</v>
      </c>
      <c r="M134" s="23">
        <f t="shared" si="18"/>
        <v>0</v>
      </c>
      <c r="N134" s="23">
        <f t="shared" si="18"/>
        <v>0</v>
      </c>
      <c r="O134" s="23">
        <f t="shared" si="18"/>
        <v>0</v>
      </c>
      <c r="P134" s="23">
        <f t="shared" si="18"/>
        <v>0</v>
      </c>
      <c r="Q134" s="23">
        <f t="shared" si="18"/>
        <v>0</v>
      </c>
      <c r="R134" s="49"/>
    </row>
    <row r="135" spans="1:18" ht="18.75" x14ac:dyDescent="0.25">
      <c r="B135" s="64"/>
      <c r="E135" s="38" t="str">
        <f>B132&amp;".3"</f>
        <v>10.0.3</v>
      </c>
      <c r="F135" s="56" t="s">
        <v>147</v>
      </c>
      <c r="G135" s="16" t="s">
        <v>63</v>
      </c>
      <c r="H135" s="23">
        <f t="shared" si="18"/>
        <v>9697.84</v>
      </c>
      <c r="I135" s="23">
        <f t="shared" si="18"/>
        <v>0</v>
      </c>
      <c r="J135" s="23">
        <f t="shared" si="18"/>
        <v>2218</v>
      </c>
      <c r="K135" s="23">
        <f t="shared" si="18"/>
        <v>0</v>
      </c>
      <c r="L135" s="23">
        <f t="shared" si="18"/>
        <v>0</v>
      </c>
      <c r="M135" s="23">
        <f t="shared" si="18"/>
        <v>0</v>
      </c>
      <c r="N135" s="23">
        <f t="shared" si="18"/>
        <v>0</v>
      </c>
      <c r="O135" s="23">
        <f t="shared" si="18"/>
        <v>7479.84</v>
      </c>
      <c r="P135" s="23">
        <f t="shared" si="18"/>
        <v>0</v>
      </c>
      <c r="Q135" s="23">
        <f t="shared" si="18"/>
        <v>0</v>
      </c>
      <c r="R135" s="49"/>
    </row>
    <row r="136" spans="1:18" ht="18.75" x14ac:dyDescent="0.25">
      <c r="B136" s="64"/>
      <c r="E136" s="38" t="str">
        <f>B132&amp;".4"</f>
        <v>10.0.4</v>
      </c>
      <c r="F136" s="56" t="s">
        <v>148</v>
      </c>
      <c r="G136" s="16" t="s">
        <v>63</v>
      </c>
      <c r="H136" s="23">
        <f t="shared" si="18"/>
        <v>18254.16</v>
      </c>
      <c r="I136" s="23">
        <f t="shared" si="18"/>
        <v>0</v>
      </c>
      <c r="J136" s="23">
        <f t="shared" si="18"/>
        <v>0</v>
      </c>
      <c r="K136" s="23">
        <f t="shared" si="18"/>
        <v>10156</v>
      </c>
      <c r="L136" s="23">
        <f t="shared" si="18"/>
        <v>51</v>
      </c>
      <c r="M136" s="23">
        <f t="shared" si="18"/>
        <v>4021</v>
      </c>
      <c r="N136" s="23">
        <f t="shared" si="18"/>
        <v>206</v>
      </c>
      <c r="O136" s="23">
        <f t="shared" si="18"/>
        <v>3820.16</v>
      </c>
      <c r="P136" s="23">
        <f t="shared" si="18"/>
        <v>0</v>
      </c>
      <c r="Q136" s="23">
        <f t="shared" si="18"/>
        <v>0</v>
      </c>
      <c r="R136" s="49"/>
    </row>
    <row r="137" spans="1:18" ht="18.75" hidden="1" x14ac:dyDescent="0.25">
      <c r="B137" s="64" t="s">
        <v>143</v>
      </c>
      <c r="E137" s="14" t="str">
        <f>B137</f>
        <v>10.0</v>
      </c>
      <c r="F137" s="57"/>
      <c r="G137" s="16" t="s">
        <v>63</v>
      </c>
      <c r="H137" s="23">
        <f t="shared" ref="H137:O137" si="19">SUM(H138:H141)</f>
        <v>0</v>
      </c>
      <c r="I137" s="23">
        <f t="shared" si="19"/>
        <v>0</v>
      </c>
      <c r="J137" s="23">
        <f t="shared" si="19"/>
        <v>0</v>
      </c>
      <c r="K137" s="23">
        <f t="shared" si="19"/>
        <v>0</v>
      </c>
      <c r="L137" s="23">
        <f t="shared" si="19"/>
        <v>0</v>
      </c>
      <c r="M137" s="23">
        <f t="shared" si="19"/>
        <v>0</v>
      </c>
      <c r="N137" s="23">
        <f t="shared" si="19"/>
        <v>0</v>
      </c>
      <c r="O137" s="23">
        <f t="shared" si="19"/>
        <v>0</v>
      </c>
      <c r="P137" s="23">
        <f>SUM(P138:P141)</f>
        <v>0</v>
      </c>
      <c r="Q137" s="23">
        <f>SUM(Q138:Q141)</f>
        <v>0</v>
      </c>
      <c r="R137" s="49"/>
    </row>
    <row r="138" spans="1:18" ht="18.75" hidden="1" x14ac:dyDescent="0.25">
      <c r="A138" s="58"/>
      <c r="B138" s="64"/>
      <c r="E138" s="38" t="str">
        <f>B137&amp;".1"</f>
        <v>10.0.1</v>
      </c>
      <c r="F138" s="56" t="s">
        <v>145</v>
      </c>
      <c r="G138" s="16" t="s">
        <v>63</v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49"/>
    </row>
    <row r="139" spans="1:18" ht="18.75" hidden="1" x14ac:dyDescent="0.25">
      <c r="B139" s="64"/>
      <c r="E139" s="38" t="str">
        <f>B137&amp;".2"</f>
        <v>10.0.2</v>
      </c>
      <c r="F139" s="56" t="s">
        <v>146</v>
      </c>
      <c r="G139" s="16" t="s">
        <v>63</v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49"/>
    </row>
    <row r="140" spans="1:18" ht="18.75" hidden="1" x14ac:dyDescent="0.25">
      <c r="B140" s="64"/>
      <c r="E140" s="38" t="str">
        <f>B137&amp;".3"</f>
        <v>10.0.3</v>
      </c>
      <c r="F140" s="56" t="s">
        <v>147</v>
      </c>
      <c r="G140" s="16" t="s">
        <v>63</v>
      </c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49"/>
    </row>
    <row r="141" spans="1:18" ht="18.75" hidden="1" x14ac:dyDescent="0.25">
      <c r="B141" s="64"/>
      <c r="E141" s="38" t="str">
        <f>B137&amp;".4"</f>
        <v>10.0.4</v>
      </c>
      <c r="F141" s="56" t="s">
        <v>148</v>
      </c>
      <c r="G141" s="16" t="s">
        <v>63</v>
      </c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49"/>
    </row>
    <row r="142" spans="1:18" ht="18.75" x14ac:dyDescent="0.25">
      <c r="B142" s="64" t="s">
        <v>149</v>
      </c>
      <c r="E142" s="14" t="str">
        <f>B142</f>
        <v>10.1</v>
      </c>
      <c r="F142" s="57" t="s">
        <v>67</v>
      </c>
      <c r="G142" s="16" t="s">
        <v>63</v>
      </c>
      <c r="H142" s="23">
        <f t="shared" ref="H142:O142" si="20">SUM(H143:H146)</f>
        <v>20300.23</v>
      </c>
      <c r="I142" s="23">
        <f t="shared" si="20"/>
        <v>0</v>
      </c>
      <c r="J142" s="23">
        <f t="shared" si="20"/>
        <v>2218</v>
      </c>
      <c r="K142" s="23">
        <f t="shared" si="20"/>
        <v>6324.39</v>
      </c>
      <c r="L142" s="23">
        <f t="shared" si="20"/>
        <v>51</v>
      </c>
      <c r="M142" s="23">
        <f t="shared" si="20"/>
        <v>4021</v>
      </c>
      <c r="N142" s="23">
        <f t="shared" si="20"/>
        <v>206</v>
      </c>
      <c r="O142" s="23">
        <f t="shared" si="20"/>
        <v>7479.84</v>
      </c>
      <c r="P142" s="23">
        <f>SUM(P143:P146)</f>
        <v>0</v>
      </c>
      <c r="Q142" s="23">
        <f>SUM(Q143:Q146)</f>
        <v>0</v>
      </c>
      <c r="R142" s="49"/>
    </row>
    <row r="143" spans="1:18" ht="18.75" x14ac:dyDescent="0.25">
      <c r="B143" s="64"/>
      <c r="E143" s="38" t="str">
        <f>B142&amp;".1"</f>
        <v>10.1.1</v>
      </c>
      <c r="F143" s="56" t="s">
        <v>145</v>
      </c>
      <c r="G143" s="16" t="s">
        <v>63</v>
      </c>
      <c r="H143" s="29">
        <f>J143+K143+L143+M143+N143+O143</f>
        <v>0</v>
      </c>
      <c r="I143" s="29"/>
      <c r="J143" s="29">
        <f>'[3]Форма 2.9'!J74</f>
        <v>0</v>
      </c>
      <c r="K143" s="29">
        <f>'[3]Форма 2.9'!K74</f>
        <v>0</v>
      </c>
      <c r="L143" s="29">
        <f>'[3]Форма 2.9'!L74</f>
        <v>0</v>
      </c>
      <c r="M143" s="29">
        <f>'[3]Форма 2.9'!M74</f>
        <v>0</v>
      </c>
      <c r="N143" s="29">
        <f>'[3]Форма 2.9'!N74</f>
        <v>0</v>
      </c>
      <c r="O143" s="29">
        <f>'[3]Форма 2.9'!O74</f>
        <v>0</v>
      </c>
      <c r="P143" s="29">
        <v>0</v>
      </c>
      <c r="Q143" s="29">
        <v>0</v>
      </c>
      <c r="R143" s="49"/>
    </row>
    <row r="144" spans="1:18" ht="18.75" x14ac:dyDescent="0.25">
      <c r="B144" s="64"/>
      <c r="E144" s="38" t="str">
        <f>B142&amp;".2"</f>
        <v>10.1.2</v>
      </c>
      <c r="F144" s="56" t="s">
        <v>146</v>
      </c>
      <c r="G144" s="16" t="s">
        <v>63</v>
      </c>
      <c r="H144" s="29">
        <f>J144+K144+L144+M144+N144+O144</f>
        <v>0</v>
      </c>
      <c r="I144" s="29"/>
      <c r="J144" s="29">
        <f>'[3]Форма 2.9'!J75</f>
        <v>0</v>
      </c>
      <c r="K144" s="29">
        <f>'[3]Форма 2.9'!K75</f>
        <v>0</v>
      </c>
      <c r="L144" s="29">
        <f>'[3]Форма 2.9'!L75</f>
        <v>0</v>
      </c>
      <c r="M144" s="29">
        <f>'[3]Форма 2.9'!M75</f>
        <v>0</v>
      </c>
      <c r="N144" s="29">
        <f>'[3]Форма 2.9'!N75</f>
        <v>0</v>
      </c>
      <c r="O144" s="29">
        <v>0</v>
      </c>
      <c r="P144" s="29">
        <v>0</v>
      </c>
      <c r="Q144" s="29">
        <v>0</v>
      </c>
      <c r="R144" s="49"/>
    </row>
    <row r="145" spans="1:18" ht="18.75" x14ac:dyDescent="0.25">
      <c r="B145" s="64"/>
      <c r="E145" s="38" t="str">
        <f>B142&amp;".3"</f>
        <v>10.1.3</v>
      </c>
      <c r="F145" s="56" t="s">
        <v>147</v>
      </c>
      <c r="G145" s="16" t="s">
        <v>63</v>
      </c>
      <c r="H145" s="29">
        <f>J145+K145+L145+M145+N145+O145</f>
        <v>9697.84</v>
      </c>
      <c r="I145" s="29"/>
      <c r="J145" s="29">
        <v>2218</v>
      </c>
      <c r="K145" s="29">
        <v>0</v>
      </c>
      <c r="L145" s="29">
        <f>'[3]Форма 2.9'!L76</f>
        <v>0</v>
      </c>
      <c r="M145" s="29">
        <v>0</v>
      </c>
      <c r="N145" s="29">
        <f>'[3]Форма 2.9'!N76</f>
        <v>0</v>
      </c>
      <c r="O145" s="29">
        <v>7479.84</v>
      </c>
      <c r="P145" s="29">
        <v>0</v>
      </c>
      <c r="Q145" s="29">
        <v>0</v>
      </c>
      <c r="R145" s="49"/>
    </row>
    <row r="146" spans="1:18" ht="18.75" x14ac:dyDescent="0.25">
      <c r="B146" s="64"/>
      <c r="E146" s="38" t="str">
        <f>B142&amp;".4"</f>
        <v>10.1.4</v>
      </c>
      <c r="F146" s="56" t="s">
        <v>148</v>
      </c>
      <c r="G146" s="16" t="s">
        <v>63</v>
      </c>
      <c r="H146" s="29">
        <f>J146+K146+L146+M146+N146+O146</f>
        <v>10602.39</v>
      </c>
      <c r="I146" s="29"/>
      <c r="J146" s="29">
        <v>0</v>
      </c>
      <c r="K146" s="29">
        <v>6324.39</v>
      </c>
      <c r="L146" s="29">
        <v>51</v>
      </c>
      <c r="M146" s="29">
        <v>4021</v>
      </c>
      <c r="N146" s="29">
        <v>206</v>
      </c>
      <c r="O146" s="29">
        <v>0</v>
      </c>
      <c r="P146" s="29">
        <v>0</v>
      </c>
      <c r="Q146" s="29">
        <v>0</v>
      </c>
      <c r="R146" s="49"/>
    </row>
    <row r="147" spans="1:18" ht="18.75" x14ac:dyDescent="0.25">
      <c r="B147" s="64" t="s">
        <v>150</v>
      </c>
      <c r="E147" s="14" t="str">
        <f>B147</f>
        <v>10.2</v>
      </c>
      <c r="F147" s="57" t="s">
        <v>68</v>
      </c>
      <c r="G147" s="16" t="s">
        <v>63</v>
      </c>
      <c r="H147" s="23">
        <f t="shared" ref="H147:O147" si="21">SUM(H148:H151)</f>
        <v>7651.77</v>
      </c>
      <c r="I147" s="23">
        <f t="shared" si="21"/>
        <v>0</v>
      </c>
      <c r="J147" s="23">
        <f t="shared" si="21"/>
        <v>0</v>
      </c>
      <c r="K147" s="23">
        <f t="shared" si="21"/>
        <v>3831.61</v>
      </c>
      <c r="L147" s="23">
        <f t="shared" si="21"/>
        <v>0</v>
      </c>
      <c r="M147" s="23">
        <f t="shared" si="21"/>
        <v>0</v>
      </c>
      <c r="N147" s="23">
        <f t="shared" si="21"/>
        <v>0</v>
      </c>
      <c r="O147" s="23">
        <f t="shared" si="21"/>
        <v>3820.16</v>
      </c>
      <c r="P147" s="23">
        <f>SUM(P148:P151)</f>
        <v>0</v>
      </c>
      <c r="Q147" s="23">
        <f>SUM(Q148:Q151)</f>
        <v>0</v>
      </c>
      <c r="R147" s="49"/>
    </row>
    <row r="148" spans="1:18" ht="18.75" x14ac:dyDescent="0.25">
      <c r="A148" s="58"/>
      <c r="B148" s="64"/>
      <c r="E148" s="38" t="str">
        <f>B147&amp;".1"</f>
        <v>10.2.1</v>
      </c>
      <c r="F148" s="56" t="s">
        <v>145</v>
      </c>
      <c r="G148" s="16" t="s">
        <v>63</v>
      </c>
      <c r="H148" s="29">
        <f>J148+K148+L148+M148+N148+O148</f>
        <v>0</v>
      </c>
      <c r="I148" s="29"/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49"/>
    </row>
    <row r="149" spans="1:18" ht="18.75" x14ac:dyDescent="0.25">
      <c r="B149" s="64"/>
      <c r="E149" s="38" t="str">
        <f>B147&amp;".2"</f>
        <v>10.2.2</v>
      </c>
      <c r="F149" s="56" t="s">
        <v>146</v>
      </c>
      <c r="G149" s="16" t="s">
        <v>63</v>
      </c>
      <c r="H149" s="29">
        <f>J149+K149+L149+M149+N149+O149</f>
        <v>0</v>
      </c>
      <c r="I149" s="29"/>
      <c r="J149" s="29">
        <v>0</v>
      </c>
      <c r="K149" s="29">
        <f>'[3]Форма 2.9'!K75</f>
        <v>0</v>
      </c>
      <c r="L149" s="29">
        <f>'[3]Форма 2.9'!L75</f>
        <v>0</v>
      </c>
      <c r="M149" s="29">
        <f>'[3]Форма 2.9'!M75</f>
        <v>0</v>
      </c>
      <c r="N149" s="29">
        <f>'[3]Форма 2.9'!N75</f>
        <v>0</v>
      </c>
      <c r="O149" s="29">
        <v>0</v>
      </c>
      <c r="P149" s="29">
        <v>0</v>
      </c>
      <c r="Q149" s="29">
        <v>0</v>
      </c>
      <c r="R149" s="49"/>
    </row>
    <row r="150" spans="1:18" ht="18.75" x14ac:dyDescent="0.25">
      <c r="B150" s="64"/>
      <c r="E150" s="38" t="str">
        <f>B147&amp;".3"</f>
        <v>10.2.3</v>
      </c>
      <c r="F150" s="56" t="s">
        <v>147</v>
      </c>
      <c r="G150" s="16" t="s">
        <v>63</v>
      </c>
      <c r="H150" s="29">
        <f>J150+K150+L150+M150+N150+O150</f>
        <v>0</v>
      </c>
      <c r="I150" s="29"/>
      <c r="J150" s="29">
        <v>0</v>
      </c>
      <c r="K150" s="29">
        <v>0</v>
      </c>
      <c r="L150" s="29">
        <f>'[3]Форма 2.9'!L76</f>
        <v>0</v>
      </c>
      <c r="M150" s="29">
        <v>0</v>
      </c>
      <c r="N150" s="29">
        <f>'[3]Форма 2.9'!N76</f>
        <v>0</v>
      </c>
      <c r="O150" s="29">
        <f>'[3]Форма 2.9'!O76</f>
        <v>0</v>
      </c>
      <c r="P150" s="29">
        <v>0</v>
      </c>
      <c r="Q150" s="29">
        <v>0</v>
      </c>
      <c r="R150" s="49"/>
    </row>
    <row r="151" spans="1:18" ht="18.75" x14ac:dyDescent="0.25">
      <c r="B151" s="64"/>
      <c r="E151" s="38" t="str">
        <f>B147&amp;".4"</f>
        <v>10.2.4</v>
      </c>
      <c r="F151" s="56" t="s">
        <v>148</v>
      </c>
      <c r="G151" s="16" t="s">
        <v>63</v>
      </c>
      <c r="H151" s="29">
        <f>J151+K151+L151+M151+N151+O151</f>
        <v>7651.77</v>
      </c>
      <c r="I151" s="29"/>
      <c r="J151" s="29">
        <v>0</v>
      </c>
      <c r="K151" s="29">
        <v>3831.61</v>
      </c>
      <c r="L151" s="29">
        <v>0</v>
      </c>
      <c r="M151" s="29">
        <v>0</v>
      </c>
      <c r="N151" s="29">
        <v>0</v>
      </c>
      <c r="O151" s="29">
        <v>3820.16</v>
      </c>
      <c r="P151" s="29">
        <v>0</v>
      </c>
      <c r="Q151" s="29">
        <v>0</v>
      </c>
      <c r="R151" s="49"/>
    </row>
    <row r="152" spans="1:18" ht="18.75" x14ac:dyDescent="0.25">
      <c r="E152" s="59"/>
      <c r="F152" s="33" t="s">
        <v>65</v>
      </c>
      <c r="G152" s="33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49"/>
    </row>
    <row r="153" spans="1:18" ht="3" customHeight="1" x14ac:dyDescent="0.15">
      <c r="E153" s="4"/>
      <c r="F153" s="4"/>
      <c r="G153" s="4"/>
      <c r="H153" s="4"/>
      <c r="I153" s="60"/>
      <c r="J153" s="60"/>
      <c r="K153" s="60"/>
      <c r="L153" s="60"/>
      <c r="M153" s="60"/>
      <c r="N153" s="60"/>
      <c r="O153" s="60"/>
      <c r="P153" s="60"/>
      <c r="Q153" s="60"/>
      <c r="R153" s="61"/>
    </row>
    <row r="154" spans="1:18" ht="18.75" x14ac:dyDescent="0.25">
      <c r="E154" s="62">
        <v>1</v>
      </c>
      <c r="F154" s="65" t="s">
        <v>151</v>
      </c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1"/>
    </row>
    <row r="155" spans="1:18" ht="18.75" x14ac:dyDescent="0.25">
      <c r="E155" s="63">
        <v>2</v>
      </c>
      <c r="F155" s="66" t="s">
        <v>152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1"/>
    </row>
  </sheetData>
  <mergeCells count="29">
    <mergeCell ref="B45:B50"/>
    <mergeCell ref="E5:H5"/>
    <mergeCell ref="E7:Q7"/>
    <mergeCell ref="E8:E9"/>
    <mergeCell ref="F8:F9"/>
    <mergeCell ref="G8:G9"/>
    <mergeCell ref="H8:Q8"/>
    <mergeCell ref="B20:B22"/>
    <mergeCell ref="B23:B26"/>
    <mergeCell ref="B27:B32"/>
    <mergeCell ref="B33:B38"/>
    <mergeCell ref="B39:B44"/>
    <mergeCell ref="B132:B136"/>
    <mergeCell ref="B51:B56"/>
    <mergeCell ref="B57:B61"/>
    <mergeCell ref="B62:B65"/>
    <mergeCell ref="B66:B69"/>
    <mergeCell ref="B70:B73"/>
    <mergeCell ref="B74:B77"/>
    <mergeCell ref="B78:B81"/>
    <mergeCell ref="B82:B85"/>
    <mergeCell ref="B86:B89"/>
    <mergeCell ref="B90:B94"/>
    <mergeCell ref="B127:B129"/>
    <mergeCell ref="B137:B141"/>
    <mergeCell ref="B142:B146"/>
    <mergeCell ref="B147:B151"/>
    <mergeCell ref="F154:Q154"/>
    <mergeCell ref="F155:Q155"/>
  </mergeCells>
  <dataValidations count="8">
    <dataValidation type="decimal" allowBlank="1" showInputMessage="1" showErrorMessage="1" error="Введите значение от 0 до 100%" sqref="H107:Q108 H110:Q111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H101:Q102 H24:Q25 H138:Q141 H119:Q120 H116:Q117 H113:Q114 H122:Q123 H21:Q21 H128:Q129 H125:Q126 H87:Q88 H28:Q31 H34:Q37 H40:Q43 H46:Q49 H52:Q55 H58:Q60 H63:Q64 H67:Q68 H71:Q72 H75:Q76 H79:Q80 H83:Q84 H146:Q146 H148:Q151 H143:Q143 H91:Q93 H98:Q99 H144:J145 P144:Q145 H104:Q105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F142 F137 F24 F147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F20 F23 F27 F33 F39 F45 F51 F57 F62 F66 F70 F74 F78 F82 F86 F90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4 H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:H13 I17:Q18"/>
    <dataValidation type="textLength" operator="lessThanOrEqual" allowBlank="1" showInputMessage="1" showErrorMessage="1" errorTitle="Ошибка" error="Допускается ввод не более 900 символов!" sqref="F127:G127 H15:H16 I11:Q11">
      <formula1>900</formula1>
    </dataValidation>
    <dataValidation type="list" operator="lessThanOrEqual" allowBlank="1" showInputMessage="1" showErrorMessage="1" errorTitle="Ошибка" error="Выберите значение из списка!" sqref="F21 F28:F31 F34:F37 F40:F43 F46:F49 F52:F55 F58:F60 F63:F64 F67:F68 F71:F72 F75:F76 F79:F80 F83:F84 F87:F88 F25 F91:F93">
      <formula1>source_of_funding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2024-02-12T07:13:31Z</dcterms:modified>
</cp:coreProperties>
</file>