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П ВО" sheetId="1" r:id="rId1"/>
  </sheets>
  <externalReferences>
    <externalReference r:id="rId2"/>
  </externalReferences>
  <definedNames>
    <definedName name="List06_flag_year">'ИП ВО'!$L$20:$L$104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5" i="1" l="1"/>
  <c r="E165" i="1"/>
  <c r="J164" i="1"/>
  <c r="E164" i="1"/>
  <c r="J163" i="1"/>
  <c r="E163" i="1"/>
  <c r="J162" i="1"/>
  <c r="E162" i="1"/>
  <c r="P161" i="1"/>
  <c r="O161" i="1"/>
  <c r="N161" i="1"/>
  <c r="M161" i="1"/>
  <c r="L161" i="1"/>
  <c r="K161" i="1"/>
  <c r="J161" i="1"/>
  <c r="I161" i="1"/>
  <c r="H161" i="1"/>
  <c r="E161" i="1"/>
  <c r="O160" i="1"/>
  <c r="J160" i="1"/>
  <c r="E160" i="1"/>
  <c r="O159" i="1"/>
  <c r="J159" i="1"/>
  <c r="E159" i="1"/>
  <c r="O158" i="1"/>
  <c r="J158" i="1"/>
  <c r="E158" i="1"/>
  <c r="O157" i="1"/>
  <c r="O142" i="1" s="1"/>
  <c r="J157" i="1"/>
  <c r="E157" i="1"/>
  <c r="P156" i="1"/>
  <c r="N156" i="1"/>
  <c r="M156" i="1"/>
  <c r="L156" i="1"/>
  <c r="K156" i="1"/>
  <c r="I156" i="1"/>
  <c r="H156" i="1"/>
  <c r="E156" i="1"/>
  <c r="O155" i="1"/>
  <c r="J155" i="1"/>
  <c r="J145" i="1" s="1"/>
  <c r="H155" i="1"/>
  <c r="E155" i="1"/>
  <c r="O154" i="1"/>
  <c r="J154" i="1"/>
  <c r="J144" i="1" s="1"/>
  <c r="H154" i="1"/>
  <c r="E154" i="1"/>
  <c r="O153" i="1"/>
  <c r="J153" i="1"/>
  <c r="J143" i="1" s="1"/>
  <c r="H153" i="1"/>
  <c r="E153" i="1"/>
  <c r="O152" i="1"/>
  <c r="J152" i="1"/>
  <c r="J142" i="1" s="1"/>
  <c r="H152" i="1"/>
  <c r="E152" i="1"/>
  <c r="P151" i="1"/>
  <c r="O151" i="1"/>
  <c r="N151" i="1"/>
  <c r="M151" i="1"/>
  <c r="L151" i="1"/>
  <c r="K151" i="1"/>
  <c r="I151" i="1"/>
  <c r="H151" i="1"/>
  <c r="E151" i="1"/>
  <c r="E150" i="1"/>
  <c r="E149" i="1"/>
  <c r="E148" i="1"/>
  <c r="E147" i="1"/>
  <c r="P146" i="1"/>
  <c r="O146" i="1"/>
  <c r="N146" i="1"/>
  <c r="M146" i="1"/>
  <c r="L146" i="1"/>
  <c r="K146" i="1"/>
  <c r="J146" i="1"/>
  <c r="I146" i="1"/>
  <c r="H146" i="1"/>
  <c r="E146" i="1"/>
  <c r="P145" i="1"/>
  <c r="N145" i="1"/>
  <c r="M145" i="1"/>
  <c r="K145" i="1"/>
  <c r="I145" i="1"/>
  <c r="H145" i="1"/>
  <c r="E145" i="1"/>
  <c r="P144" i="1"/>
  <c r="O144" i="1"/>
  <c r="N144" i="1"/>
  <c r="M144" i="1"/>
  <c r="K144" i="1"/>
  <c r="I144" i="1"/>
  <c r="H144" i="1"/>
  <c r="E144" i="1"/>
  <c r="P143" i="1"/>
  <c r="O143" i="1"/>
  <c r="N143" i="1"/>
  <c r="M143" i="1"/>
  <c r="M141" i="1" s="1"/>
  <c r="K143" i="1"/>
  <c r="I143" i="1"/>
  <c r="H143" i="1"/>
  <c r="E143" i="1"/>
  <c r="P142" i="1"/>
  <c r="P141" i="1" s="1"/>
  <c r="N142" i="1"/>
  <c r="M142" i="1"/>
  <c r="K142" i="1"/>
  <c r="K141" i="1" s="1"/>
  <c r="I142" i="1"/>
  <c r="I141" i="1" s="1"/>
  <c r="H142" i="1"/>
  <c r="H141" i="1" s="1"/>
  <c r="E142" i="1"/>
  <c r="E141" i="1"/>
  <c r="G138" i="1"/>
  <c r="E138" i="1"/>
  <c r="G137" i="1"/>
  <c r="E137" i="1"/>
  <c r="E136" i="1"/>
  <c r="M102" i="1"/>
  <c r="H102" i="1"/>
  <c r="E102" i="1"/>
  <c r="M101" i="1"/>
  <c r="H101" i="1"/>
  <c r="E101" i="1"/>
  <c r="M100" i="1"/>
  <c r="H100" i="1"/>
  <c r="E100" i="1"/>
  <c r="M99" i="1"/>
  <c r="H99" i="1"/>
  <c r="E99" i="1"/>
  <c r="P98" i="1"/>
  <c r="O98" i="1"/>
  <c r="N98" i="1"/>
  <c r="K98" i="1"/>
  <c r="J98" i="1"/>
  <c r="I98" i="1"/>
  <c r="E98" i="1"/>
  <c r="E96" i="1"/>
  <c r="E95" i="1"/>
  <c r="E94" i="1"/>
  <c r="P93" i="1"/>
  <c r="O93" i="1"/>
  <c r="N93" i="1"/>
  <c r="M93" i="1"/>
  <c r="K93" i="1"/>
  <c r="J93" i="1"/>
  <c r="I93" i="1"/>
  <c r="H93" i="1"/>
  <c r="E93" i="1"/>
  <c r="E91" i="1"/>
  <c r="E90" i="1"/>
  <c r="E89" i="1"/>
  <c r="P88" i="1"/>
  <c r="O88" i="1"/>
  <c r="N88" i="1"/>
  <c r="M88" i="1"/>
  <c r="K88" i="1"/>
  <c r="J88" i="1"/>
  <c r="I88" i="1"/>
  <c r="H88" i="1"/>
  <c r="E88" i="1"/>
  <c r="E86" i="1"/>
  <c r="E85" i="1"/>
  <c r="E84" i="1"/>
  <c r="P83" i="1"/>
  <c r="O83" i="1"/>
  <c r="N83" i="1"/>
  <c r="M83" i="1"/>
  <c r="K83" i="1"/>
  <c r="J83" i="1"/>
  <c r="I83" i="1"/>
  <c r="H83" i="1"/>
  <c r="E83" i="1"/>
  <c r="E81" i="1"/>
  <c r="E80" i="1"/>
  <c r="E79" i="1"/>
  <c r="P78" i="1"/>
  <c r="O78" i="1"/>
  <c r="N78" i="1"/>
  <c r="M78" i="1"/>
  <c r="K78" i="1"/>
  <c r="J78" i="1"/>
  <c r="I78" i="1"/>
  <c r="H78" i="1"/>
  <c r="E78" i="1"/>
  <c r="E76" i="1"/>
  <c r="E75" i="1"/>
  <c r="E74" i="1"/>
  <c r="P73" i="1"/>
  <c r="O73" i="1"/>
  <c r="N73" i="1"/>
  <c r="M73" i="1"/>
  <c r="K73" i="1"/>
  <c r="J73" i="1"/>
  <c r="I73" i="1"/>
  <c r="H73" i="1"/>
  <c r="E73" i="1"/>
  <c r="E71" i="1"/>
  <c r="E70" i="1"/>
  <c r="E69" i="1"/>
  <c r="P68" i="1"/>
  <c r="O68" i="1"/>
  <c r="N68" i="1"/>
  <c r="M68" i="1"/>
  <c r="K68" i="1"/>
  <c r="J68" i="1"/>
  <c r="I68" i="1"/>
  <c r="H68" i="1"/>
  <c r="E68" i="1"/>
  <c r="E66" i="1"/>
  <c r="E65" i="1"/>
  <c r="E64" i="1"/>
  <c r="P63" i="1"/>
  <c r="O63" i="1"/>
  <c r="N63" i="1"/>
  <c r="M63" i="1"/>
  <c r="K63" i="1"/>
  <c r="J63" i="1"/>
  <c r="I63" i="1"/>
  <c r="H63" i="1"/>
  <c r="E63" i="1"/>
  <c r="E61" i="1"/>
  <c r="E60" i="1"/>
  <c r="E59" i="1"/>
  <c r="P58" i="1"/>
  <c r="O58" i="1"/>
  <c r="N58" i="1"/>
  <c r="M58" i="1"/>
  <c r="K58" i="1"/>
  <c r="J58" i="1"/>
  <c r="I58" i="1"/>
  <c r="H58" i="1"/>
  <c r="E58" i="1"/>
  <c r="E56" i="1"/>
  <c r="E55" i="1"/>
  <c r="E54" i="1"/>
  <c r="E53" i="1"/>
  <c r="P52" i="1"/>
  <c r="O52" i="1"/>
  <c r="N52" i="1"/>
  <c r="M52" i="1"/>
  <c r="K52" i="1"/>
  <c r="J52" i="1"/>
  <c r="I52" i="1"/>
  <c r="H52" i="1"/>
  <c r="E52" i="1"/>
  <c r="E50" i="1"/>
  <c r="E49" i="1"/>
  <c r="E48" i="1"/>
  <c r="E47" i="1"/>
  <c r="P46" i="1"/>
  <c r="O46" i="1"/>
  <c r="N46" i="1"/>
  <c r="M46" i="1"/>
  <c r="K46" i="1"/>
  <c r="J46" i="1"/>
  <c r="I46" i="1"/>
  <c r="H46" i="1"/>
  <c r="E46" i="1"/>
  <c r="E44" i="1"/>
  <c r="E43" i="1"/>
  <c r="E42" i="1"/>
  <c r="E41" i="1"/>
  <c r="P40" i="1"/>
  <c r="O40" i="1"/>
  <c r="N40" i="1"/>
  <c r="M40" i="1"/>
  <c r="K40" i="1"/>
  <c r="J40" i="1"/>
  <c r="I40" i="1"/>
  <c r="H40" i="1"/>
  <c r="E40" i="1"/>
  <c r="E38" i="1"/>
  <c r="E37" i="1"/>
  <c r="E36" i="1"/>
  <c r="E35" i="1"/>
  <c r="P34" i="1"/>
  <c r="O34" i="1"/>
  <c r="N34" i="1"/>
  <c r="M34" i="1"/>
  <c r="K34" i="1"/>
  <c r="J34" i="1"/>
  <c r="I34" i="1"/>
  <c r="H34" i="1"/>
  <c r="E34" i="1"/>
  <c r="E32" i="1"/>
  <c r="E31" i="1"/>
  <c r="E30" i="1"/>
  <c r="E29" i="1"/>
  <c r="P28" i="1"/>
  <c r="O28" i="1"/>
  <c r="N28" i="1"/>
  <c r="M28" i="1"/>
  <c r="K28" i="1"/>
  <c r="J28" i="1"/>
  <c r="I28" i="1"/>
  <c r="H28" i="1"/>
  <c r="E28" i="1"/>
  <c r="O26" i="1"/>
  <c r="J26" i="1"/>
  <c r="E26" i="1"/>
  <c r="O25" i="1"/>
  <c r="J25" i="1"/>
  <c r="E25" i="1"/>
  <c r="O24" i="1"/>
  <c r="J24" i="1"/>
  <c r="J23" i="1" s="1"/>
  <c r="E24" i="1"/>
  <c r="P23" i="1"/>
  <c r="N23" i="1"/>
  <c r="N19" i="1" s="1"/>
  <c r="M23" i="1"/>
  <c r="K23" i="1"/>
  <c r="I23" i="1"/>
  <c r="H23" i="1"/>
  <c r="E23" i="1"/>
  <c r="E21" i="1"/>
  <c r="P20" i="1"/>
  <c r="O20" i="1"/>
  <c r="N20" i="1"/>
  <c r="M20" i="1"/>
  <c r="K20" i="1"/>
  <c r="J20" i="1"/>
  <c r="I20" i="1"/>
  <c r="H20" i="1"/>
  <c r="E20" i="1"/>
  <c r="I19" i="1" l="1"/>
  <c r="M98" i="1"/>
  <c r="H98" i="1"/>
  <c r="N141" i="1"/>
  <c r="O156" i="1"/>
  <c r="K19" i="1"/>
  <c r="P19" i="1"/>
  <c r="J141" i="1"/>
  <c r="J19" i="1"/>
  <c r="H19" i="1" s="1"/>
  <c r="O23" i="1"/>
  <c r="O19" i="1" s="1"/>
  <c r="M19" i="1" s="1"/>
  <c r="J156" i="1"/>
  <c r="O145" i="1"/>
  <c r="O141" i="1" s="1"/>
  <c r="J151" i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<sst xmlns="http://schemas.openxmlformats.org/spreadsheetml/2006/main" count="609" uniqueCount="147">
  <si>
    <t>О</t>
  </si>
  <si>
    <t>Параметры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</si>
  <si>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</si>
  <si>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</si>
  <si>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</si>
  <si>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</si>
  <si>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</si>
  <si>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</si>
  <si>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</si>
  <si>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</si>
  <si>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</si>
  <si>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</si>
  <si>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</si>
  <si>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</si>
  <si>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</si>
  <si>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5.0</t>
  </si>
  <si>
    <t>5.1</t>
  </si>
  <si>
    <t>5.2</t>
  </si>
  <si>
    <t>Наименование инвестиционной программы/мероприятия</t>
  </si>
  <si>
    <t>x</t>
  </si>
  <si>
    <t>Инвестиционная программа № 289-пр от 11.12.2020 ООО "РВК- Орск" в сфере водоснабжения и водоотведения по развитию систем холодного водоснабжения и водоотведения, на территории городского округа Орск на 2021-2035 годы</t>
  </si>
  <si>
    <t>Реконструкция, модернизация канализационных насосных станций с внедрением систем автоматического управления и заменой оборудования</t>
  </si>
  <si>
    <t>Реконструкция сетей водоотведения</t>
  </si>
  <si>
    <t>Модернизация здания мелкопрозорных решёток с оснащением ступенчатыми решётками (2 шт.), транспортёром и прессом</t>
  </si>
  <si>
    <t>Модернизация первичных отстойников</t>
  </si>
  <si>
    <t>Дата утверждения инвестиционной программы</t>
  </si>
  <si>
    <t>11.12.2020</t>
  </si>
  <si>
    <t>2.1</t>
  </si>
  <si>
    <t>Дата изменения инвестиционной программы</t>
  </si>
  <si>
    <t>25.11.2022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</si>
  <si>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</si>
  <si>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</si>
  <si>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</si>
  <si>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</si>
  <si>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</si>
  <si>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</si>
  <si>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Орска</t>
  </si>
  <si>
    <t>6</t>
  </si>
  <si>
    <t>Срок начала реализации инвестиционной программы/мероприятия</t>
  </si>
  <si>
    <t>01.04.2021</t>
  </si>
  <si>
    <t>01.01.2022</t>
  </si>
  <si>
    <t>01.10.2021</t>
  </si>
  <si>
    <t>01.06.2021</t>
  </si>
  <si>
    <t>7</t>
  </si>
  <si>
    <t>Срок окончания реализации инвестиционной программы/мероприятия</t>
  </si>
  <si>
    <t>31.12.2035</t>
  </si>
  <si>
    <t>31.12.2022</t>
  </si>
  <si>
    <t>31.12.2021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</si>
  <si>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</si>
  <si>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</si>
  <si>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</si>
  <si>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8.0</t>
  </si>
  <si>
    <t>y</t>
  </si>
  <si>
    <t>i</t>
  </si>
  <si>
    <t>Добавить источники</t>
  </si>
  <si>
    <t>8.1</t>
  </si>
  <si>
    <t>амортизация</t>
  </si>
  <si>
    <t>прибыль, направленная на инвестиции</t>
  </si>
  <si>
    <t>прочие средства</t>
  </si>
  <si>
    <t>8.2</t>
  </si>
  <si>
    <t>плата за подключение (технологическое присоединение)</t>
  </si>
  <si>
    <t>8.3</t>
  </si>
  <si>
    <t>кредиты банков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</si>
  <si>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</si>
  <si>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</si>
  <si>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</si>
  <si>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</si>
  <si>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</si>
  <si>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</si>
  <si>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</si>
  <si>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</si>
  <si>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</si>
  <si>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</si>
  <si>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</si>
  <si>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</si>
  <si>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</si>
  <si>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</si>
  <si>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</si>
  <si>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</si>
  <si>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</si>
  <si>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</si>
  <si>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</si>
  <si>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</si>
  <si>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</si>
  <si>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</si>
  <si>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</si>
  <si>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</si>
  <si>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</si>
  <si>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</si>
  <si>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</si>
  <si>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</si>
  <si>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</si>
  <si>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</si>
  <si>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</si>
  <si>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</si>
  <si>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</si>
  <si>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</si>
  <si>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</si>
  <si>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</si>
  <si>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</si>
  <si>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</si>
  <si>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</si>
  <si>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</si>
  <si>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</si>
  <si>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</si>
  <si>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</si>
  <si>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</si>
  <si>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</si>
  <si>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</si>
  <si>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</si>
  <si>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</si>
  <si>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</si>
  <si>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</si>
  <si>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</si>
  <si>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</si>
  <si>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Удельный расход электроэнергии</t>
  </si>
  <si>
    <t>9.8.1</t>
  </si>
  <si>
    <t>кВт.ч/куб. м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</si>
  <si>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</si>
  <si>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</si>
  <si>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</si>
  <si>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</si>
  <si>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</si>
  <si>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</si>
  <si>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</si>
  <si>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</si>
  <si>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</si>
  <si>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</si>
  <si>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</si>
  <si>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</si>
  <si>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</si>
  <si>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</si>
  <si>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</si>
  <si>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</si>
  <si>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</si>
  <si>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</si>
  <si>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</si>
  <si>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</si>
  <si>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</si>
  <si>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10.1</t>
  </si>
  <si>
    <t>10.2</t>
  </si>
  <si>
    <t>10.3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</si>
  <si>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</si>
  <si>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</si>
  <si>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"Оренбург Водоканал" за 2022 год</t>
  </si>
  <si>
    <t>Вид деятельности:_x000D_
  - Водоотведение</t>
  </si>
  <si>
    <t>Вид деятельности:_x000D_
  - Транспортировка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</si>
</sst>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4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1" fillId="0" borderId="6" xfId="3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2" borderId="10" xfId="6" applyNumberFormat="1" applyFont="1" applyFill="1" applyBorder="1" applyAlignment="1" applyProtection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1" xfId="5" applyNumberFormat="1" applyFont="1" applyFill="1" applyBorder="1" applyAlignment="1" applyProtection="1">
      <alignment horizontal="center" wrapText="1"/>
    </xf>
    <xf numFmtId="49" fontId="4" fillId="0" borderId="10" xfId="1" applyNumberFormat="1" applyFont="1" applyFill="1" applyBorder="1" applyAlignment="1" applyProtection="1">
      <alignment horizontal="left" vertical="center" wrapText="1"/>
    </xf>
    <xf numFmtId="0" fontId="13" fillId="0" borderId="0" xfId="5" applyFont="1"/>
    <xf numFmtId="49" fontId="0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left" vertical="center" wrapText="1" indent="1"/>
    </xf>
    <xf numFmtId="49" fontId="0" fillId="4" borderId="2" xfId="6" applyNumberFormat="1" applyFont="1" applyFill="1" applyBorder="1" applyAlignment="1" applyProtection="1">
      <alignment horizontal="center" vertical="center" wrapText="1"/>
    </xf>
    <xf numFmtId="49" fontId="0" fillId="0" borderId="2" xfId="6" applyNumberFormat="1" applyFont="1" applyFill="1" applyBorder="1" applyAlignment="1" applyProtection="1">
      <alignment horizontal="center" vertical="center" wrapText="1"/>
    </xf>
    <xf numFmtId="4" fontId="4" fillId="4" borderId="10" xfId="1" applyNumberFormat="1" applyFont="1" applyFill="1" applyBorder="1" applyAlignment="1" applyProtection="1">
      <alignment horizontal="right" vertical="center" wrapText="1"/>
    </xf>
    <xf numFmtId="0" fontId="6" fillId="0" borderId="11" xfId="5" applyNumberFormat="1" applyFont="1" applyFill="1" applyBorder="1" applyAlignment="1" applyProtection="1">
      <alignment horizontal="center" wrapText="1"/>
    </xf>
    <xf numFmtId="4" fontId="4" fillId="0" borderId="10" xfId="1" applyNumberFormat="1" applyFont="1" applyFill="1" applyBorder="1" applyAlignment="1" applyProtection="1">
      <alignment horizontal="right" vertical="center" wrapText="1"/>
    </xf>
    <xf numFmtId="0" fontId="14" fillId="0" borderId="0" xfId="5" applyFont="1"/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10" xfId="1" applyNumberFormat="1" applyFont="1" applyFill="1" applyBorder="1" applyAlignment="1" applyProtection="1">
      <alignment horizontal="right" vertical="center" wrapText="1"/>
      <protection locked="0"/>
    </xf>
    <xf numFmtId="49" fontId="15" fillId="6" borderId="13" xfId="4" applyFont="1" applyFill="1" applyBorder="1" applyAlignment="1" applyProtection="1">
      <alignment horizontal="left" vertical="center"/>
    </xf>
    <xf numFmtId="49" fontId="16" fillId="6" borderId="14" xfId="4" applyFont="1" applyFill="1" applyBorder="1" applyAlignment="1" applyProtection="1">
      <alignment horizontal="left" vertical="center" indent="2"/>
    </xf>
    <xf numFmtId="49" fontId="16" fillId="6" borderId="15" xfId="4" applyFont="1" applyFill="1" applyBorder="1" applyAlignment="1" applyProtection="1">
      <alignment horizontal="left" vertical="center" indent="1"/>
    </xf>
    <xf numFmtId="49" fontId="16" fillId="6" borderId="15" xfId="4" applyFont="1" applyFill="1" applyBorder="1" applyAlignment="1" applyProtection="1">
      <alignment horizontal="left" vertical="center"/>
    </xf>
    <xf numFmtId="49" fontId="17" fillId="0" borderId="16" xfId="4" applyFont="1" applyFill="1" applyBorder="1" applyAlignment="1" applyProtection="1">
      <alignment horizontal="left" vertical="center"/>
    </xf>
    <xf numFmtId="49" fontId="16" fillId="0" borderId="15" xfId="4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" fontId="4" fillId="4" borderId="17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49" fontId="15" fillId="6" borderId="18" xfId="4" applyFont="1" applyFill="1" applyBorder="1" applyAlignment="1" applyProtection="1">
      <alignment horizontal="left" vertical="center" indent="1"/>
    </xf>
    <xf numFmtId="49" fontId="16" fillId="6" borderId="14" xfId="4" applyFont="1" applyFill="1" applyBorder="1" applyAlignment="1" applyProtection="1">
      <alignment horizontal="left" vertical="center" indent="1"/>
    </xf>
    <xf numFmtId="49" fontId="16" fillId="6" borderId="14" xfId="4" applyFont="1" applyFill="1" applyBorder="1" applyAlignment="1" applyProtection="1">
      <alignment horizontal="left" vertical="center"/>
    </xf>
    <xf numFmtId="49" fontId="16" fillId="0" borderId="14" xfId="4" applyFont="1" applyFill="1" applyBorder="1" applyAlignment="1" applyProtection="1">
      <alignment horizontal="left"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9" xfId="5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5" fillId="6" borderId="20" xfId="4" applyFont="1" applyFill="1" applyBorder="1" applyAlignment="1" applyProtection="1">
      <alignment horizontal="left" vertical="center" indent="1"/>
    </xf>
    <xf numFmtId="49" fontId="16" fillId="6" borderId="21" xfId="4" applyFont="1" applyFill="1" applyBorder="1" applyAlignment="1" applyProtection="1">
      <alignment horizontal="left" vertical="center" indent="1"/>
    </xf>
    <xf numFmtId="49" fontId="16" fillId="6" borderId="21" xfId="4" applyFont="1" applyFill="1" applyBorder="1" applyAlignment="1" applyProtection="1">
      <alignment horizontal="left" vertical="center"/>
    </xf>
    <xf numFmtId="49" fontId="16" fillId="0" borderId="21" xfId="4" applyFont="1" applyFill="1" applyBorder="1" applyAlignment="1" applyProtection="1">
      <alignment horizontal="left" vertical="center"/>
    </xf>
    <xf numFmtId="0" fontId="6" fillId="0" borderId="11" xfId="5" applyNumberFormat="1" applyFont="1" applyFill="1" applyBorder="1" applyAlignment="1" applyProtection="1"/>
    <xf numFmtId="0" fontId="4" fillId="0" borderId="10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/>
    <xf numFmtId="49" fontId="15" fillId="6" borderId="13" xfId="4" applyFont="1" applyFill="1" applyBorder="1" applyAlignment="1" applyProtection="1">
      <alignment horizontal="left" vertical="center" indent="1"/>
    </xf>
    <xf numFmtId="49" fontId="17" fillId="0" borderId="9" xfId="4" applyFont="1" applyFill="1" applyBorder="1" applyAlignment="1" applyProtection="1">
      <alignment horizontal="left" vertical="center"/>
    </xf>
    <xf numFmtId="0" fontId="18" fillId="0" borderId="0" xfId="5" applyFont="1" applyBorder="1"/>
    <xf numFmtId="0" fontId="18" fillId="0" borderId="0" xfId="5" applyFont="1" applyFill="1" applyBorder="1"/>
    <xf numFmtId="0" fontId="13" fillId="0" borderId="0" xfId="1" applyFont="1" applyFill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0" fontId="21" fillId="0" borderId="1" xfId="2" applyFont="1" applyFill="1" applyBorder="1" applyAlignment="1" applyProtection="1">
      <alignment horizontal="left" vertical="center" wrapText="1" indent="1"/>
    </xf>
    <xf numFmtId="0" fontId="21" fillId="0" borderId="2" xfId="2" applyFont="1" applyFill="1" applyBorder="1" applyAlignment="1" applyProtection="1">
      <alignment horizontal="left" vertical="center" wrapText="1" indent="1"/>
    </xf>
    <xf numFmtId="0" fontId="21" fillId="0" borderId="3" xfId="2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 indent="1"/>
    </xf>
    <xf numFmtId="0" fontId="18" fillId="0" borderId="0" xfId="5" applyNumberFormat="1" applyFont="1" applyFill="1" applyBorder="1" applyAlignment="1" applyProtection="1">
      <alignment horizontal="left" vertical="top" wrapText="1" inden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15259050" y="6600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2/FAS.JKH.OPEN.INFO.BALANCE.VO(v2.0.1)_Orsk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9"/>
  <sheetViews>
    <sheetView tabSelected="1" topLeftCell="D4" workbookViewId="0">
      <selection activeCell="J9" sqref="J9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7.7109375" style="3" customWidth="1"/>
    <col min="6" max="6" width="49.140625" style="3" customWidth="1"/>
    <col min="7" max="7" width="14" style="3" customWidth="1"/>
    <col min="8" max="8" width="25.7109375" style="3" customWidth="1"/>
    <col min="9" max="9" width="25.7109375" style="3" hidden="1" customWidth="1"/>
    <col min="10" max="11" width="25.7109375" style="3" customWidth="1"/>
    <col min="12" max="12" width="4.28515625" style="3" hidden="1" customWidth="1"/>
    <col min="13" max="13" width="25.7109375" style="3" customWidth="1"/>
    <col min="14" max="14" width="25.7109375" style="3" hidden="1" customWidth="1"/>
    <col min="15" max="16" width="25.7109375" style="3" customWidth="1"/>
    <col min="17" max="77" width="24.85546875" style="3" customWidth="1"/>
    <col min="78" max="16384" width="10.5703125" style="3"/>
  </cols>
  <sheetData>
    <row r="1" spans="5:17" ht="11.25" hidden="1" customHeight="1" x14ac:dyDescent="0.25"/>
    <row r="2" spans="5:17" ht="11.25" hidden="1" customHeight="1" x14ac:dyDescent="0.25"/>
    <row r="3" spans="5:17" ht="11.25" hidden="1" customHeight="1" x14ac:dyDescent="0.25"/>
    <row r="4" spans="5:17" ht="3" customHeight="1" x14ac:dyDescent="0.25">
      <c r="E4" s="4"/>
      <c r="F4" s="4"/>
      <c r="G4" s="4"/>
      <c r="H4" s="5"/>
      <c r="M4" s="5"/>
    </row>
    <row r="5" spans="5:17" ht="16.5" customHeight="1" x14ac:dyDescent="0.25">
      <c r="E5" s="81" t="s">
        <v>144</v>
      </c>
      <c r="F5" s="82"/>
      <c r="G5" s="82"/>
      <c r="H5" s="83"/>
    </row>
    <row r="6" spans="5:17" ht="16.5" customHeight="1" x14ac:dyDescent="0.25">
      <c r="E6" s="4"/>
      <c r="F6" s="6"/>
      <c r="G6" s="6"/>
      <c r="H6" s="7">
        <v>22</v>
      </c>
      <c r="J6" s="8" t="s">
        <v>0</v>
      </c>
      <c r="K6" s="8" t="s">
        <v>0</v>
      </c>
      <c r="M6" s="7">
        <v>25</v>
      </c>
      <c r="O6" s="8" t="s">
        <v>0</v>
      </c>
      <c r="P6" s="8" t="s">
        <v>0</v>
      </c>
    </row>
    <row r="7" spans="5:17" ht="18" customHeight="1" x14ac:dyDescent="0.25">
      <c r="E7" s="84" t="s">
        <v>1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5:17" ht="34.5" customHeight="1" x14ac:dyDescent="0.25">
      <c r="E8" s="84" t="s">
        <v>2</v>
      </c>
      <c r="F8" s="85" t="s">
        <v>3</v>
      </c>
      <c r="G8" s="85" t="s">
        <v>4</v>
      </c>
      <c r="H8" s="86" t="s">
        <v>146</v>
      </c>
      <c r="I8" s="87"/>
      <c r="J8" s="87"/>
      <c r="K8" s="87"/>
      <c r="L8" s="88"/>
      <c r="M8" s="86" t="s">
        <v>145</v>
      </c>
      <c r="N8" s="87"/>
      <c r="O8" s="87"/>
      <c r="P8" s="87"/>
    </row>
    <row r="9" spans="5:17" ht="78.75" x14ac:dyDescent="0.15">
      <c r="E9" s="84"/>
      <c r="F9" s="85"/>
      <c r="G9" s="85"/>
      <c r="H9" s="9" t="s">
        <v>5</v>
      </c>
      <c r="I9" s="9" t="s">
        <v>6</v>
      </c>
      <c r="J9" s="9" t="s">
        <v>6</v>
      </c>
      <c r="K9" s="9" t="s">
        <v>6</v>
      </c>
      <c r="L9" s="10" t="s">
        <v>7</v>
      </c>
      <c r="M9" s="9" t="s">
        <v>5</v>
      </c>
      <c r="N9" s="9" t="s">
        <v>6</v>
      </c>
      <c r="O9" s="9" t="s">
        <v>6</v>
      </c>
      <c r="P9" s="9" t="s">
        <v>6</v>
      </c>
      <c r="Q9" s="11"/>
    </row>
    <row r="10" spans="5:17" x14ac:dyDescent="0.15">
      <c r="E10" s="12" t="s">
        <v>8</v>
      </c>
      <c r="F10" s="13" t="s">
        <v>9</v>
      </c>
      <c r="G10" s="13" t="s">
        <v>10</v>
      </c>
      <c r="H10" s="13" t="s">
        <v>11</v>
      </c>
      <c r="I10" s="14" t="s">
        <v>12</v>
      </c>
      <c r="J10" s="14" t="s">
        <v>13</v>
      </c>
      <c r="K10" s="14" t="s">
        <v>14</v>
      </c>
      <c r="L10" s="15"/>
      <c r="M10" s="13">
        <v>5</v>
      </c>
      <c r="N10" s="14" t="s">
        <v>15</v>
      </c>
      <c r="O10" s="14" t="s">
        <v>16</v>
      </c>
      <c r="P10" s="14" t="s">
        <v>17</v>
      </c>
      <c r="Q10" s="11"/>
    </row>
    <row r="11" spans="5:17" ht="123.75" x14ac:dyDescent="0.25">
      <c r="E11" s="16">
        <v>1</v>
      </c>
      <c r="F11" s="17" t="s">
        <v>18</v>
      </c>
      <c r="G11" s="18" t="s">
        <v>19</v>
      </c>
      <c r="H11" s="19" t="s">
        <v>20</v>
      </c>
      <c r="I11" s="20"/>
      <c r="J11" s="20" t="s">
        <v>21</v>
      </c>
      <c r="K11" s="20" t="s">
        <v>22</v>
      </c>
      <c r="L11" s="21"/>
      <c r="M11" s="19" t="s">
        <v>20</v>
      </c>
      <c r="N11" s="22"/>
      <c r="O11" s="20" t="s">
        <v>23</v>
      </c>
      <c r="P11" s="20" t="s">
        <v>24</v>
      </c>
      <c r="Q11" s="23"/>
    </row>
    <row r="12" spans="5:17" ht="18.75" x14ac:dyDescent="0.25">
      <c r="E12" s="16">
        <v>2</v>
      </c>
      <c r="F12" s="17" t="s">
        <v>25</v>
      </c>
      <c r="G12" s="18" t="s">
        <v>19</v>
      </c>
      <c r="H12" s="24" t="s">
        <v>26</v>
      </c>
      <c r="I12" s="18" t="s">
        <v>19</v>
      </c>
      <c r="J12" s="18" t="s">
        <v>19</v>
      </c>
      <c r="K12" s="18" t="s">
        <v>19</v>
      </c>
      <c r="L12" s="21"/>
      <c r="M12" s="24" t="s">
        <v>26</v>
      </c>
      <c r="N12" s="18" t="s">
        <v>19</v>
      </c>
      <c r="O12" s="18" t="s">
        <v>19</v>
      </c>
      <c r="P12" s="18" t="s">
        <v>19</v>
      </c>
      <c r="Q12" s="23"/>
    </row>
    <row r="13" spans="5:17" ht="18.75" x14ac:dyDescent="0.25">
      <c r="E13" s="16" t="s">
        <v>27</v>
      </c>
      <c r="F13" s="25" t="s">
        <v>28</v>
      </c>
      <c r="G13" s="18" t="s">
        <v>19</v>
      </c>
      <c r="H13" s="24" t="s">
        <v>29</v>
      </c>
      <c r="I13" s="18" t="s">
        <v>19</v>
      </c>
      <c r="J13" s="18" t="s">
        <v>19</v>
      </c>
      <c r="K13" s="18" t="s">
        <v>19</v>
      </c>
      <c r="L13" s="21"/>
      <c r="M13" s="24" t="s">
        <v>29</v>
      </c>
      <c r="N13" s="18" t="s">
        <v>19</v>
      </c>
      <c r="O13" s="18" t="s">
        <v>19</v>
      </c>
      <c r="P13" s="18" t="s">
        <v>19</v>
      </c>
      <c r="Q13" s="23"/>
    </row>
    <row r="14" spans="5:17" ht="78.75" x14ac:dyDescent="0.25">
      <c r="E14" s="16" t="s">
        <v>10</v>
      </c>
      <c r="F14" s="17" t="s">
        <v>30</v>
      </c>
      <c r="G14" s="18" t="s">
        <v>19</v>
      </c>
      <c r="H14" s="19" t="s">
        <v>31</v>
      </c>
      <c r="I14" s="18" t="s">
        <v>19</v>
      </c>
      <c r="J14" s="18" t="s">
        <v>19</v>
      </c>
      <c r="K14" s="18" t="s">
        <v>19</v>
      </c>
      <c r="L14" s="21"/>
      <c r="M14" s="19" t="s">
        <v>31</v>
      </c>
      <c r="N14" s="18" t="s">
        <v>19</v>
      </c>
      <c r="O14" s="18" t="s">
        <v>19</v>
      </c>
      <c r="P14" s="18" t="s">
        <v>19</v>
      </c>
      <c r="Q14" s="23"/>
    </row>
    <row r="15" spans="5:17" ht="56.25" x14ac:dyDescent="0.25">
      <c r="E15" s="16" t="s">
        <v>11</v>
      </c>
      <c r="F15" s="17" t="s">
        <v>32</v>
      </c>
      <c r="G15" s="18" t="s">
        <v>19</v>
      </c>
      <c r="H15" s="20" t="s">
        <v>33</v>
      </c>
      <c r="I15" s="18" t="s">
        <v>19</v>
      </c>
      <c r="J15" s="18" t="s">
        <v>19</v>
      </c>
      <c r="K15" s="18" t="s">
        <v>19</v>
      </c>
      <c r="L15" s="21"/>
      <c r="M15" s="20" t="s">
        <v>33</v>
      </c>
      <c r="N15" s="18" t="s">
        <v>19</v>
      </c>
      <c r="O15" s="18" t="s">
        <v>19</v>
      </c>
      <c r="P15" s="18" t="s">
        <v>19</v>
      </c>
      <c r="Q15" s="23"/>
    </row>
    <row r="16" spans="5:17" ht="22.5" x14ac:dyDescent="0.25">
      <c r="E16" s="16" t="s">
        <v>34</v>
      </c>
      <c r="F16" s="17" t="s">
        <v>35</v>
      </c>
      <c r="G16" s="18" t="s">
        <v>19</v>
      </c>
      <c r="H16" s="20" t="s">
        <v>36</v>
      </c>
      <c r="I16" s="18" t="s">
        <v>19</v>
      </c>
      <c r="J16" s="18" t="s">
        <v>19</v>
      </c>
      <c r="K16" s="18" t="s">
        <v>19</v>
      </c>
      <c r="L16" s="21"/>
      <c r="M16" s="20" t="s">
        <v>36</v>
      </c>
      <c r="N16" s="18" t="s">
        <v>19</v>
      </c>
      <c r="O16" s="18" t="s">
        <v>19</v>
      </c>
      <c r="P16" s="18" t="s">
        <v>19</v>
      </c>
      <c r="Q16" s="23"/>
    </row>
    <row r="17" spans="2:17" ht="22.5" x14ac:dyDescent="0.25">
      <c r="E17" s="16" t="s">
        <v>37</v>
      </c>
      <c r="F17" s="17" t="s">
        <v>38</v>
      </c>
      <c r="G17" s="18" t="s">
        <v>19</v>
      </c>
      <c r="H17" s="26" t="s">
        <v>39</v>
      </c>
      <c r="I17" s="24"/>
      <c r="J17" s="24" t="s">
        <v>40</v>
      </c>
      <c r="K17" s="24" t="s">
        <v>41</v>
      </c>
      <c r="L17" s="21"/>
      <c r="M17" s="26" t="s">
        <v>39</v>
      </c>
      <c r="N17" s="27"/>
      <c r="O17" s="24" t="s">
        <v>42</v>
      </c>
      <c r="P17" s="24" t="s">
        <v>42</v>
      </c>
      <c r="Q17" s="23"/>
    </row>
    <row r="18" spans="2:17" ht="22.5" x14ac:dyDescent="0.25">
      <c r="E18" s="16" t="s">
        <v>43</v>
      </c>
      <c r="F18" s="17" t="s">
        <v>44</v>
      </c>
      <c r="G18" s="18" t="s">
        <v>19</v>
      </c>
      <c r="H18" s="26" t="s">
        <v>45</v>
      </c>
      <c r="I18" s="24"/>
      <c r="J18" s="24" t="s">
        <v>46</v>
      </c>
      <c r="K18" s="24" t="s">
        <v>47</v>
      </c>
      <c r="L18" s="21"/>
      <c r="M18" s="26" t="s">
        <v>45</v>
      </c>
      <c r="N18" s="27"/>
      <c r="O18" s="24" t="s">
        <v>46</v>
      </c>
      <c r="P18" s="24" t="s">
        <v>47</v>
      </c>
      <c r="Q18" s="23"/>
    </row>
    <row r="19" spans="2:17" ht="56.25" x14ac:dyDescent="0.25">
      <c r="E19" s="16" t="s">
        <v>48</v>
      </c>
      <c r="F19" s="17" t="s">
        <v>49</v>
      </c>
      <c r="G19" s="18" t="s">
        <v>50</v>
      </c>
      <c r="H19" s="28">
        <f>SUM(I19:L19)</f>
        <v>27159.715112999998</v>
      </c>
      <c r="I19" s="28">
        <f>SUMIF(List06_flag_year,"y",I20:I104)</f>
        <v>0</v>
      </c>
      <c r="J19" s="28">
        <f>SUMIF(List06_flag_year,"y",J20:J104)</f>
        <v>8999.3481920000013</v>
      </c>
      <c r="K19" s="28">
        <f>SUMIF(List06_flag_year,"y",K20:K104)</f>
        <v>18160.366920999997</v>
      </c>
      <c r="L19" s="29"/>
      <c r="M19" s="28">
        <f>SUM(N19:P19)</f>
        <v>47039.390466000004</v>
      </c>
      <c r="N19" s="30">
        <f>SUMIF(List06_flag_year,"y",N20:N104)</f>
        <v>0</v>
      </c>
      <c r="O19" s="28">
        <f>SUMIF(List06_flag_year,"y",O20:O104)</f>
        <v>21700.955290000005</v>
      </c>
      <c r="P19" s="28">
        <f>SUMIF(List06_flag_year,"y",P20:P104)</f>
        <v>25338.435175999999</v>
      </c>
      <c r="Q19" s="31"/>
    </row>
    <row r="20" spans="2:17" ht="18.75" hidden="1" x14ac:dyDescent="0.25">
      <c r="B20" s="89" t="s">
        <v>51</v>
      </c>
      <c r="E20" s="16" t="str">
        <f>B20</f>
        <v>8.0</v>
      </c>
      <c r="F20" s="32"/>
      <c r="G20" s="18" t="s">
        <v>50</v>
      </c>
      <c r="H20" s="28">
        <f>SUM(H21:H22)</f>
        <v>0</v>
      </c>
      <c r="I20" s="28">
        <f>SUM(I21:I22)</f>
        <v>0</v>
      </c>
      <c r="J20" s="28">
        <f>SUM(J21:J22)</f>
        <v>0</v>
      </c>
      <c r="K20" s="28">
        <f>SUM(K21:K22)</f>
        <v>0</v>
      </c>
      <c r="L20" s="29" t="s">
        <v>52</v>
      </c>
      <c r="M20" s="28">
        <f>SUM(M21:M22)</f>
        <v>0</v>
      </c>
      <c r="N20" s="30">
        <f>SUM(N21:N22)</f>
        <v>0</v>
      </c>
      <c r="O20" s="28">
        <f>SUM(O21:O22)</f>
        <v>0</v>
      </c>
      <c r="P20" s="28">
        <f>SUM(P21:P22)</f>
        <v>0</v>
      </c>
      <c r="Q20" s="31"/>
    </row>
    <row r="21" spans="2:17" ht="18.75" hidden="1" x14ac:dyDescent="0.25">
      <c r="B21" s="89"/>
      <c r="C21" s="1">
        <v>1</v>
      </c>
      <c r="E21" s="33" t="str">
        <f>B20&amp;"."&amp;C21</f>
        <v>8.0.1</v>
      </c>
      <c r="F21" s="34"/>
      <c r="G21" s="35" t="s">
        <v>50</v>
      </c>
      <c r="H21" s="36"/>
      <c r="I21" s="37"/>
      <c r="J21" s="37"/>
      <c r="K21" s="37"/>
      <c r="L21" s="29" t="s">
        <v>53</v>
      </c>
      <c r="M21" s="36"/>
      <c r="N21" s="30"/>
      <c r="O21" s="37"/>
      <c r="P21" s="37"/>
      <c r="Q21" s="31"/>
    </row>
    <row r="22" spans="2:17" ht="18.75" hidden="1" x14ac:dyDescent="0.25">
      <c r="B22" s="89"/>
      <c r="E22" s="38"/>
      <c r="F22" s="39" t="s">
        <v>54</v>
      </c>
      <c r="G22" s="40"/>
      <c r="H22" s="41"/>
      <c r="I22" s="41"/>
      <c r="J22" s="41"/>
      <c r="K22" s="41"/>
      <c r="L22" s="42"/>
      <c r="M22" s="41"/>
      <c r="N22" s="43"/>
      <c r="O22" s="41"/>
      <c r="P22" s="41"/>
      <c r="Q22" s="31"/>
    </row>
    <row r="23" spans="2:17" ht="18.75" x14ac:dyDescent="0.25">
      <c r="B23" s="89" t="s">
        <v>55</v>
      </c>
      <c r="D23" s="8"/>
      <c r="E23" s="44" t="str">
        <f>B23</f>
        <v>8.1</v>
      </c>
      <c r="F23" s="32">
        <v>2022</v>
      </c>
      <c r="G23" s="45" t="s">
        <v>50</v>
      </c>
      <c r="H23" s="46">
        <f>SUM(H24:H27)</f>
        <v>8999.3481920000013</v>
      </c>
      <c r="I23" s="28">
        <f>SUM(I24:I27)</f>
        <v>0</v>
      </c>
      <c r="J23" s="28">
        <f>SUM(J24:J27)</f>
        <v>8999.3481920000013</v>
      </c>
      <c r="K23" s="28">
        <f>SUM(K24:K27)</f>
        <v>0</v>
      </c>
      <c r="L23" s="29" t="s">
        <v>52</v>
      </c>
      <c r="M23" s="46">
        <f>SUM(M24:M27)</f>
        <v>21660.955290000005</v>
      </c>
      <c r="N23" s="30">
        <f>SUM(N24:N27)</f>
        <v>0</v>
      </c>
      <c r="O23" s="28">
        <f>SUM(O24:O27)</f>
        <v>21660.955290000005</v>
      </c>
      <c r="P23" s="28">
        <f>SUM(P24:P27)</f>
        <v>0</v>
      </c>
      <c r="Q23" s="31"/>
    </row>
    <row r="24" spans="2:17" ht="18.75" x14ac:dyDescent="0.25">
      <c r="B24" s="89"/>
      <c r="C24" s="1">
        <v>1</v>
      </c>
      <c r="E24" s="47" t="str">
        <f>B23&amp;"."&amp;C24</f>
        <v>8.1.1</v>
      </c>
      <c r="F24" s="34" t="s">
        <v>56</v>
      </c>
      <c r="G24" s="18" t="s">
        <v>50</v>
      </c>
      <c r="H24" s="36">
        <v>3341.7878217513971</v>
      </c>
      <c r="I24" s="37"/>
      <c r="J24" s="37">
        <f>H24</f>
        <v>3341.7878217513971</v>
      </c>
      <c r="K24" s="37"/>
      <c r="L24" s="29" t="s">
        <v>53</v>
      </c>
      <c r="M24" s="36">
        <v>7576.4140900000002</v>
      </c>
      <c r="N24" s="30"/>
      <c r="O24" s="37">
        <f>M24</f>
        <v>7576.4140900000002</v>
      </c>
      <c r="P24" s="37"/>
      <c r="Q24" s="31"/>
    </row>
    <row r="25" spans="2:17" ht="18.75" x14ac:dyDescent="0.25">
      <c r="B25" s="89"/>
      <c r="C25" s="1">
        <v>2</v>
      </c>
      <c r="E25" s="33" t="str">
        <f>$B$23&amp;"."&amp;$C$25</f>
        <v>8.1.2</v>
      </c>
      <c r="F25" s="34" t="s">
        <v>57</v>
      </c>
      <c r="G25" s="35" t="s">
        <v>50</v>
      </c>
      <c r="H25" s="36">
        <v>3384.6834710089861</v>
      </c>
      <c r="I25" s="37"/>
      <c r="J25" s="37">
        <f>H25</f>
        <v>3384.6834710089861</v>
      </c>
      <c r="K25" s="37"/>
      <c r="L25" s="29" t="s">
        <v>53</v>
      </c>
      <c r="M25" s="36">
        <v>0</v>
      </c>
      <c r="N25" s="30"/>
      <c r="O25" s="37">
        <f>M25</f>
        <v>0</v>
      </c>
      <c r="P25" s="37"/>
      <c r="Q25" s="31"/>
    </row>
    <row r="26" spans="2:17" ht="18.75" x14ac:dyDescent="0.25">
      <c r="B26" s="89"/>
      <c r="C26" s="1">
        <v>3</v>
      </c>
      <c r="E26" s="33" t="str">
        <f>$B$23&amp;"."&amp;$C$26</f>
        <v>8.1.3</v>
      </c>
      <c r="F26" s="34" t="s">
        <v>58</v>
      </c>
      <c r="G26" s="35" t="s">
        <v>50</v>
      </c>
      <c r="H26" s="36">
        <v>2272.876899239619</v>
      </c>
      <c r="I26" s="37"/>
      <c r="J26" s="37">
        <f>H26</f>
        <v>2272.876899239619</v>
      </c>
      <c r="K26" s="37"/>
      <c r="L26" s="29" t="s">
        <v>53</v>
      </c>
      <c r="M26" s="36">
        <v>14084.541200000003</v>
      </c>
      <c r="N26" s="30"/>
      <c r="O26" s="37">
        <f>M26</f>
        <v>14084.541200000003</v>
      </c>
      <c r="P26" s="37"/>
      <c r="Q26" s="31"/>
    </row>
    <row r="27" spans="2:17" ht="18.75" x14ac:dyDescent="0.25">
      <c r="B27" s="89"/>
      <c r="E27" s="48"/>
      <c r="F27" s="39" t="s">
        <v>54</v>
      </c>
      <c r="G27" s="40"/>
      <c r="H27" s="41"/>
      <c r="I27" s="41"/>
      <c r="J27" s="41"/>
      <c r="K27" s="41"/>
      <c r="L27" s="42"/>
      <c r="M27" s="41"/>
      <c r="N27" s="43"/>
      <c r="O27" s="41"/>
      <c r="P27" s="41"/>
      <c r="Q27" s="31"/>
    </row>
    <row r="28" spans="2:17" ht="18.75" x14ac:dyDescent="0.25">
      <c r="B28" s="89" t="s">
        <v>59</v>
      </c>
      <c r="D28" s="8" t="s">
        <v>0</v>
      </c>
      <c r="E28" s="16" t="str">
        <f>B28</f>
        <v>8.2</v>
      </c>
      <c r="F28" s="32">
        <v>2023</v>
      </c>
      <c r="G28" s="18" t="s">
        <v>50</v>
      </c>
      <c r="H28" s="28">
        <f>SUM(H29:H33)</f>
        <v>87768</v>
      </c>
      <c r="I28" s="28">
        <f>SUM(I29:I33)</f>
        <v>0</v>
      </c>
      <c r="J28" s="28">
        <f>SUM(J29:J33)</f>
        <v>0</v>
      </c>
      <c r="K28" s="28">
        <f>SUM(K29:K33)</f>
        <v>0</v>
      </c>
      <c r="L28" s="29" t="s">
        <v>52</v>
      </c>
      <c r="M28" s="28">
        <f>SUM(M29:M33)</f>
        <v>11389</v>
      </c>
      <c r="N28" s="30">
        <f>SUM(N29:N33)</f>
        <v>0</v>
      </c>
      <c r="O28" s="28">
        <f>SUM(O29:O33)</f>
        <v>0</v>
      </c>
      <c r="P28" s="28">
        <f>SUM(P29:P33)</f>
        <v>0</v>
      </c>
      <c r="Q28" s="31"/>
    </row>
    <row r="29" spans="2:17" ht="18.75" x14ac:dyDescent="0.25">
      <c r="B29" s="89"/>
      <c r="C29" s="1">
        <v>1</v>
      </c>
      <c r="E29" s="33" t="str">
        <f>B28&amp;"."&amp;C29</f>
        <v>8.2.1</v>
      </c>
      <c r="F29" s="34" t="s">
        <v>56</v>
      </c>
      <c r="G29" s="35" t="s">
        <v>50</v>
      </c>
      <c r="H29" s="36">
        <v>10228</v>
      </c>
      <c r="I29" s="37"/>
      <c r="J29" s="37"/>
      <c r="K29" s="37"/>
      <c r="L29" s="29" t="s">
        <v>53</v>
      </c>
      <c r="M29" s="36">
        <v>6526</v>
      </c>
      <c r="N29" s="30"/>
      <c r="O29" s="37"/>
      <c r="P29" s="37"/>
      <c r="Q29" s="31"/>
    </row>
    <row r="30" spans="2:17" ht="18.75" x14ac:dyDescent="0.25">
      <c r="B30" s="89"/>
      <c r="C30" s="1">
        <v>2</v>
      </c>
      <c r="E30" s="33" t="str">
        <f>$B$28&amp;"."&amp;$C$30</f>
        <v>8.2.2</v>
      </c>
      <c r="F30" s="34" t="s">
        <v>57</v>
      </c>
      <c r="G30" s="35" t="s">
        <v>50</v>
      </c>
      <c r="H30" s="36">
        <v>17485</v>
      </c>
      <c r="I30" s="37"/>
      <c r="J30" s="37"/>
      <c r="K30" s="37"/>
      <c r="L30" s="29" t="s">
        <v>53</v>
      </c>
      <c r="M30" s="36">
        <v>4417</v>
      </c>
      <c r="N30" s="30"/>
      <c r="O30" s="37"/>
      <c r="P30" s="37"/>
      <c r="Q30" s="31"/>
    </row>
    <row r="31" spans="2:17" ht="18.75" x14ac:dyDescent="0.25">
      <c r="B31" s="89"/>
      <c r="C31" s="1">
        <v>3</v>
      </c>
      <c r="E31" s="33" t="str">
        <f>$B$28&amp;"."&amp;$C$31</f>
        <v>8.2.3</v>
      </c>
      <c r="F31" s="34" t="s">
        <v>58</v>
      </c>
      <c r="G31" s="35" t="s">
        <v>50</v>
      </c>
      <c r="H31" s="36">
        <v>60055</v>
      </c>
      <c r="I31" s="37"/>
      <c r="J31" s="37"/>
      <c r="K31" s="37"/>
      <c r="L31" s="29" t="s">
        <v>53</v>
      </c>
      <c r="M31" s="36">
        <v>0</v>
      </c>
      <c r="N31" s="30"/>
      <c r="O31" s="37"/>
      <c r="P31" s="37"/>
      <c r="Q31" s="31"/>
    </row>
    <row r="32" spans="2:17" ht="22.5" x14ac:dyDescent="0.25">
      <c r="B32" s="89"/>
      <c r="C32" s="1">
        <v>4</v>
      </c>
      <c r="E32" s="33" t="str">
        <f>$B$28&amp;"."&amp;$C$32</f>
        <v>8.2.4</v>
      </c>
      <c r="F32" s="34" t="s">
        <v>60</v>
      </c>
      <c r="G32" s="35" t="s">
        <v>50</v>
      </c>
      <c r="H32" s="36">
        <v>0</v>
      </c>
      <c r="I32" s="37"/>
      <c r="J32" s="37"/>
      <c r="K32" s="37"/>
      <c r="L32" s="29" t="s">
        <v>53</v>
      </c>
      <c r="M32" s="36">
        <v>446</v>
      </c>
      <c r="N32" s="30"/>
      <c r="O32" s="37"/>
      <c r="P32" s="37"/>
      <c r="Q32" s="31"/>
    </row>
    <row r="33" spans="2:17" ht="18.75" x14ac:dyDescent="0.25">
      <c r="B33" s="89"/>
      <c r="E33" s="38"/>
      <c r="F33" s="39" t="s">
        <v>54</v>
      </c>
      <c r="G33" s="40"/>
      <c r="H33" s="41"/>
      <c r="I33" s="41"/>
      <c r="J33" s="41"/>
      <c r="K33" s="41"/>
      <c r="L33" s="42"/>
      <c r="M33" s="41"/>
      <c r="N33" s="43"/>
      <c r="O33" s="41"/>
      <c r="P33" s="41"/>
      <c r="Q33" s="31"/>
    </row>
    <row r="34" spans="2:17" ht="18.75" x14ac:dyDescent="0.25">
      <c r="B34" s="89" t="s">
        <v>61</v>
      </c>
      <c r="D34" s="8" t="s">
        <v>0</v>
      </c>
      <c r="E34" s="16" t="str">
        <f>B34</f>
        <v>8.3</v>
      </c>
      <c r="F34" s="32">
        <v>2024</v>
      </c>
      <c r="G34" s="18" t="s">
        <v>50</v>
      </c>
      <c r="H34" s="28">
        <f>SUM(H35:H39)</f>
        <v>122287</v>
      </c>
      <c r="I34" s="28">
        <f>SUM(I35:I39)</f>
        <v>0</v>
      </c>
      <c r="J34" s="28">
        <f>SUM(J35:J39)</f>
        <v>0</v>
      </c>
      <c r="K34" s="28">
        <f>SUM(K35:K39)</f>
        <v>0</v>
      </c>
      <c r="L34" s="29" t="s">
        <v>52</v>
      </c>
      <c r="M34" s="28">
        <f>SUM(M35:M39)</f>
        <v>39901</v>
      </c>
      <c r="N34" s="30">
        <f>SUM(N35:N39)</f>
        <v>0</v>
      </c>
      <c r="O34" s="28">
        <f>SUM(O35:O39)</f>
        <v>0</v>
      </c>
      <c r="P34" s="28">
        <f>SUM(P35:P39)</f>
        <v>0</v>
      </c>
      <c r="Q34" s="31"/>
    </row>
    <row r="35" spans="2:17" ht="18.75" x14ac:dyDescent="0.25">
      <c r="B35" s="89"/>
      <c r="C35" s="1">
        <v>1</v>
      </c>
      <c r="E35" s="33" t="str">
        <f>B34&amp;"."&amp;C35</f>
        <v>8.3.1</v>
      </c>
      <c r="F35" s="34" t="s">
        <v>56</v>
      </c>
      <c r="G35" s="35" t="s">
        <v>50</v>
      </c>
      <c r="H35" s="36">
        <v>9326</v>
      </c>
      <c r="I35" s="37"/>
      <c r="J35" s="37"/>
      <c r="K35" s="37"/>
      <c r="L35" s="29" t="s">
        <v>53</v>
      </c>
      <c r="M35" s="36">
        <v>5792</v>
      </c>
      <c r="N35" s="30"/>
      <c r="O35" s="37"/>
      <c r="P35" s="37"/>
      <c r="Q35" s="31"/>
    </row>
    <row r="36" spans="2:17" ht="18.75" x14ac:dyDescent="0.25">
      <c r="B36" s="89"/>
      <c r="C36" s="1">
        <v>2</v>
      </c>
      <c r="E36" s="33" t="str">
        <f>$B$34&amp;"."&amp;$C$36</f>
        <v>8.3.2</v>
      </c>
      <c r="F36" s="34" t="s">
        <v>57</v>
      </c>
      <c r="G36" s="35" t="s">
        <v>50</v>
      </c>
      <c r="H36" s="36">
        <v>23928</v>
      </c>
      <c r="I36" s="37"/>
      <c r="J36" s="37"/>
      <c r="K36" s="37"/>
      <c r="L36" s="29" t="s">
        <v>53</v>
      </c>
      <c r="M36" s="36">
        <v>11842</v>
      </c>
      <c r="N36" s="30"/>
      <c r="O36" s="37"/>
      <c r="P36" s="37"/>
      <c r="Q36" s="31"/>
    </row>
    <row r="37" spans="2:17" ht="18.75" x14ac:dyDescent="0.25">
      <c r="B37" s="89"/>
      <c r="C37" s="1">
        <v>3</v>
      </c>
      <c r="E37" s="33" t="str">
        <f>$B$34&amp;"."&amp;$C$37</f>
        <v>8.3.3</v>
      </c>
      <c r="F37" s="34" t="s">
        <v>62</v>
      </c>
      <c r="G37" s="35" t="s">
        <v>50</v>
      </c>
      <c r="H37" s="36">
        <v>3641</v>
      </c>
      <c r="I37" s="37"/>
      <c r="J37" s="37"/>
      <c r="K37" s="37"/>
      <c r="L37" s="29" t="s">
        <v>53</v>
      </c>
      <c r="M37" s="36">
        <v>1795</v>
      </c>
      <c r="N37" s="30"/>
      <c r="O37" s="37"/>
      <c r="P37" s="37"/>
      <c r="Q37" s="31"/>
    </row>
    <row r="38" spans="2:17" ht="22.5" x14ac:dyDescent="0.25">
      <c r="B38" s="89"/>
      <c r="C38" s="1">
        <v>4</v>
      </c>
      <c r="E38" s="33" t="str">
        <f>$B$34&amp;"."&amp;$C$38</f>
        <v>8.3.4</v>
      </c>
      <c r="F38" s="34" t="s">
        <v>60</v>
      </c>
      <c r="G38" s="35" t="s">
        <v>50</v>
      </c>
      <c r="H38" s="36">
        <v>85392</v>
      </c>
      <c r="I38" s="37"/>
      <c r="J38" s="37"/>
      <c r="K38" s="37"/>
      <c r="L38" s="29" t="s">
        <v>53</v>
      </c>
      <c r="M38" s="36">
        <v>20472</v>
      </c>
      <c r="N38" s="30"/>
      <c r="O38" s="37"/>
      <c r="P38" s="37"/>
      <c r="Q38" s="31"/>
    </row>
    <row r="39" spans="2:17" ht="18.75" x14ac:dyDescent="0.25">
      <c r="B39" s="89"/>
      <c r="E39" s="38"/>
      <c r="F39" s="39" t="s">
        <v>54</v>
      </c>
      <c r="G39" s="40"/>
      <c r="H39" s="41"/>
      <c r="I39" s="41"/>
      <c r="J39" s="41"/>
      <c r="K39" s="41"/>
      <c r="L39" s="42"/>
      <c r="M39" s="41"/>
      <c r="N39" s="43"/>
      <c r="O39" s="41"/>
      <c r="P39" s="41"/>
      <c r="Q39" s="31"/>
    </row>
    <row r="40" spans="2:17" ht="18.75" x14ac:dyDescent="0.25">
      <c r="B40" s="89" t="s">
        <v>63</v>
      </c>
      <c r="D40" s="8" t="s">
        <v>0</v>
      </c>
      <c r="E40" s="16" t="str">
        <f>B40</f>
        <v>8.4</v>
      </c>
      <c r="F40" s="32">
        <v>2025</v>
      </c>
      <c r="G40" s="18" t="s">
        <v>50</v>
      </c>
      <c r="H40" s="28">
        <f>SUM(H41:H45)</f>
        <v>139419</v>
      </c>
      <c r="I40" s="28">
        <f>SUM(I41:I45)</f>
        <v>0</v>
      </c>
      <c r="J40" s="28">
        <f>SUM(J41:J45)</f>
        <v>0</v>
      </c>
      <c r="K40" s="28">
        <f>SUM(K41:K45)</f>
        <v>0</v>
      </c>
      <c r="L40" s="29" t="s">
        <v>52</v>
      </c>
      <c r="M40" s="28">
        <f>SUM(M41:M45)</f>
        <v>47446</v>
      </c>
      <c r="N40" s="30">
        <f>SUM(N41:N45)</f>
        <v>0</v>
      </c>
      <c r="O40" s="28">
        <f>SUM(O41:O45)</f>
        <v>0</v>
      </c>
      <c r="P40" s="28">
        <f>SUM(P41:P45)</f>
        <v>0</v>
      </c>
      <c r="Q40" s="31"/>
    </row>
    <row r="41" spans="2:17" ht="18.75" x14ac:dyDescent="0.25">
      <c r="B41" s="89"/>
      <c r="C41" s="1">
        <v>1</v>
      </c>
      <c r="E41" s="33" t="str">
        <f>B40&amp;"."&amp;C41</f>
        <v>8.4.1</v>
      </c>
      <c r="F41" s="34" t="s">
        <v>56</v>
      </c>
      <c r="G41" s="35" t="s">
        <v>50</v>
      </c>
      <c r="H41" s="36">
        <v>24801</v>
      </c>
      <c r="I41" s="37"/>
      <c r="J41" s="37"/>
      <c r="K41" s="37"/>
      <c r="L41" s="29" t="s">
        <v>53</v>
      </c>
      <c r="M41" s="36">
        <v>0</v>
      </c>
      <c r="N41" s="30"/>
      <c r="O41" s="37"/>
      <c r="P41" s="37"/>
      <c r="Q41" s="31"/>
    </row>
    <row r="42" spans="2:17" ht="18.75" x14ac:dyDescent="0.25">
      <c r="B42" s="89"/>
      <c r="C42" s="1">
        <v>2</v>
      </c>
      <c r="E42" s="33" t="str">
        <f>$B$40&amp;"."&amp;$C$42</f>
        <v>8.4.2</v>
      </c>
      <c r="F42" s="34" t="s">
        <v>57</v>
      </c>
      <c r="G42" s="35" t="s">
        <v>50</v>
      </c>
      <c r="H42" s="36">
        <v>26327</v>
      </c>
      <c r="I42" s="37"/>
      <c r="J42" s="37"/>
      <c r="K42" s="37"/>
      <c r="L42" s="29" t="s">
        <v>53</v>
      </c>
      <c r="M42" s="36">
        <v>20172</v>
      </c>
      <c r="N42" s="30"/>
      <c r="O42" s="37"/>
      <c r="P42" s="37"/>
      <c r="Q42" s="31"/>
    </row>
    <row r="43" spans="2:17" ht="18.75" x14ac:dyDescent="0.25">
      <c r="B43" s="89"/>
      <c r="C43" s="1">
        <v>3</v>
      </c>
      <c r="E43" s="33" t="str">
        <f>$B$40&amp;"."&amp;$C$43</f>
        <v>8.4.3</v>
      </c>
      <c r="F43" s="34" t="s">
        <v>62</v>
      </c>
      <c r="G43" s="35" t="s">
        <v>50</v>
      </c>
      <c r="H43" s="36">
        <v>1229</v>
      </c>
      <c r="I43" s="37"/>
      <c r="J43" s="37"/>
      <c r="K43" s="37"/>
      <c r="L43" s="29" t="s">
        <v>53</v>
      </c>
      <c r="M43" s="36">
        <v>4107</v>
      </c>
      <c r="N43" s="30"/>
      <c r="O43" s="37"/>
      <c r="P43" s="37"/>
      <c r="Q43" s="31"/>
    </row>
    <row r="44" spans="2:17" ht="22.5" x14ac:dyDescent="0.25">
      <c r="B44" s="89"/>
      <c r="C44" s="1">
        <v>4</v>
      </c>
      <c r="E44" s="33" t="str">
        <f>$B$40&amp;"."&amp;$C$44</f>
        <v>8.4.4</v>
      </c>
      <c r="F44" s="34" t="s">
        <v>60</v>
      </c>
      <c r="G44" s="35" t="s">
        <v>50</v>
      </c>
      <c r="H44" s="36">
        <v>87062</v>
      </c>
      <c r="I44" s="37"/>
      <c r="J44" s="37"/>
      <c r="K44" s="37"/>
      <c r="L44" s="29" t="s">
        <v>53</v>
      </c>
      <c r="M44" s="36">
        <v>23167</v>
      </c>
      <c r="N44" s="30"/>
      <c r="O44" s="37"/>
      <c r="P44" s="37"/>
      <c r="Q44" s="31"/>
    </row>
    <row r="45" spans="2:17" ht="18.75" x14ac:dyDescent="0.25">
      <c r="B45" s="89"/>
      <c r="E45" s="38"/>
      <c r="F45" s="39" t="s">
        <v>54</v>
      </c>
      <c r="G45" s="40"/>
      <c r="H45" s="41"/>
      <c r="I45" s="41"/>
      <c r="J45" s="41"/>
      <c r="K45" s="41"/>
      <c r="L45" s="42"/>
      <c r="M45" s="41"/>
      <c r="N45" s="43"/>
      <c r="O45" s="41"/>
      <c r="P45" s="41"/>
      <c r="Q45" s="31"/>
    </row>
    <row r="46" spans="2:17" ht="18.75" x14ac:dyDescent="0.25">
      <c r="B46" s="89" t="s">
        <v>64</v>
      </c>
      <c r="D46" s="8" t="s">
        <v>0</v>
      </c>
      <c r="E46" s="16" t="str">
        <f>B46</f>
        <v>8.5</v>
      </c>
      <c r="F46" s="32">
        <v>2026</v>
      </c>
      <c r="G46" s="18" t="s">
        <v>50</v>
      </c>
      <c r="H46" s="28">
        <f>SUM(H47:H51)</f>
        <v>151778</v>
      </c>
      <c r="I46" s="28">
        <f>SUM(I47:I51)</f>
        <v>0</v>
      </c>
      <c r="J46" s="28">
        <f>SUM(J47:J51)</f>
        <v>0</v>
      </c>
      <c r="K46" s="28">
        <f>SUM(K47:K51)</f>
        <v>0</v>
      </c>
      <c r="L46" s="29" t="s">
        <v>52</v>
      </c>
      <c r="M46" s="28">
        <f>SUM(M47:M51)</f>
        <v>33938</v>
      </c>
      <c r="N46" s="30">
        <f>SUM(N47:N51)</f>
        <v>0</v>
      </c>
      <c r="O46" s="28">
        <f>SUM(O47:O51)</f>
        <v>0</v>
      </c>
      <c r="P46" s="28">
        <f>SUM(P47:P51)</f>
        <v>0</v>
      </c>
      <c r="Q46" s="31"/>
    </row>
    <row r="47" spans="2:17" ht="18.75" x14ac:dyDescent="0.25">
      <c r="B47" s="89"/>
      <c r="C47" s="1">
        <v>1</v>
      </c>
      <c r="E47" s="33" t="str">
        <f>B46&amp;"."&amp;C47</f>
        <v>8.5.1</v>
      </c>
      <c r="F47" s="34" t="s">
        <v>56</v>
      </c>
      <c r="G47" s="35" t="s">
        <v>50</v>
      </c>
      <c r="H47" s="36">
        <v>12487</v>
      </c>
      <c r="I47" s="37"/>
      <c r="J47" s="37"/>
      <c r="K47" s="37"/>
      <c r="L47" s="29" t="s">
        <v>53</v>
      </c>
      <c r="M47" s="36">
        <v>3407</v>
      </c>
      <c r="N47" s="30"/>
      <c r="O47" s="37"/>
      <c r="P47" s="37"/>
      <c r="Q47" s="31"/>
    </row>
    <row r="48" spans="2:17" ht="18.75" x14ac:dyDescent="0.25">
      <c r="B48" s="89"/>
      <c r="C48" s="1">
        <v>2</v>
      </c>
      <c r="E48" s="33" t="str">
        <f>$B$46&amp;"."&amp;$C$48</f>
        <v>8.5.2</v>
      </c>
      <c r="F48" s="34" t="s">
        <v>57</v>
      </c>
      <c r="G48" s="35" t="s">
        <v>50</v>
      </c>
      <c r="H48" s="36">
        <v>36730</v>
      </c>
      <c r="I48" s="37"/>
      <c r="J48" s="37"/>
      <c r="K48" s="37"/>
      <c r="L48" s="29" t="s">
        <v>53</v>
      </c>
      <c r="M48" s="36">
        <v>16124</v>
      </c>
      <c r="N48" s="30"/>
      <c r="O48" s="37"/>
      <c r="P48" s="37"/>
      <c r="Q48" s="31"/>
    </row>
    <row r="49" spans="2:17" ht="18.75" x14ac:dyDescent="0.25">
      <c r="B49" s="89"/>
      <c r="C49" s="1">
        <v>3</v>
      </c>
      <c r="E49" s="33" t="str">
        <f>$B$46&amp;"."&amp;$C$49</f>
        <v>8.5.3</v>
      </c>
      <c r="F49" s="34" t="s">
        <v>62</v>
      </c>
      <c r="G49" s="35" t="s">
        <v>50</v>
      </c>
      <c r="H49" s="36">
        <v>1924</v>
      </c>
      <c r="I49" s="37"/>
      <c r="J49" s="37"/>
      <c r="K49" s="37"/>
      <c r="L49" s="29" t="s">
        <v>53</v>
      </c>
      <c r="M49" s="36">
        <v>4807</v>
      </c>
      <c r="N49" s="30"/>
      <c r="O49" s="37"/>
      <c r="P49" s="37"/>
      <c r="Q49" s="31"/>
    </row>
    <row r="50" spans="2:17" ht="22.5" x14ac:dyDescent="0.25">
      <c r="B50" s="89"/>
      <c r="C50" s="1">
        <v>4</v>
      </c>
      <c r="E50" s="33" t="str">
        <f>$B$46&amp;"."&amp;$C$50</f>
        <v>8.5.4</v>
      </c>
      <c r="F50" s="34" t="s">
        <v>60</v>
      </c>
      <c r="G50" s="35" t="s">
        <v>50</v>
      </c>
      <c r="H50" s="36">
        <v>100637</v>
      </c>
      <c r="I50" s="37"/>
      <c r="J50" s="37"/>
      <c r="K50" s="37"/>
      <c r="L50" s="29" t="s">
        <v>53</v>
      </c>
      <c r="M50" s="36">
        <v>9600</v>
      </c>
      <c r="N50" s="30"/>
      <c r="O50" s="37"/>
      <c r="P50" s="37"/>
      <c r="Q50" s="31"/>
    </row>
    <row r="51" spans="2:17" ht="18.75" x14ac:dyDescent="0.25">
      <c r="B51" s="89"/>
      <c r="E51" s="38"/>
      <c r="F51" s="39" t="s">
        <v>54</v>
      </c>
      <c r="G51" s="40"/>
      <c r="H51" s="41"/>
      <c r="I51" s="41"/>
      <c r="J51" s="41"/>
      <c r="K51" s="41"/>
      <c r="L51" s="42"/>
      <c r="M51" s="41"/>
      <c r="N51" s="43"/>
      <c r="O51" s="41"/>
      <c r="P51" s="41"/>
      <c r="Q51" s="31"/>
    </row>
    <row r="52" spans="2:17" ht="18.75" x14ac:dyDescent="0.25">
      <c r="B52" s="89" t="s">
        <v>65</v>
      </c>
      <c r="D52" s="8" t="s">
        <v>0</v>
      </c>
      <c r="E52" s="16" t="str">
        <f>B52</f>
        <v>8.6</v>
      </c>
      <c r="F52" s="32">
        <v>2027</v>
      </c>
      <c r="G52" s="18" t="s">
        <v>50</v>
      </c>
      <c r="H52" s="28">
        <f>SUM(H53:H57)</f>
        <v>141417</v>
      </c>
      <c r="I52" s="28">
        <f>SUM(I53:I57)</f>
        <v>0</v>
      </c>
      <c r="J52" s="28">
        <f>SUM(J53:J57)</f>
        <v>0</v>
      </c>
      <c r="K52" s="28">
        <f>SUM(K53:K57)</f>
        <v>0</v>
      </c>
      <c r="L52" s="29" t="s">
        <v>52</v>
      </c>
      <c r="M52" s="28">
        <f>SUM(M53:M57)</f>
        <v>35314</v>
      </c>
      <c r="N52" s="30">
        <f>SUM(N53:N57)</f>
        <v>0</v>
      </c>
      <c r="O52" s="28">
        <f>SUM(O53:O57)</f>
        <v>0</v>
      </c>
      <c r="P52" s="28">
        <f>SUM(P53:P57)</f>
        <v>0</v>
      </c>
      <c r="Q52" s="31"/>
    </row>
    <row r="53" spans="2:17" ht="18.75" x14ac:dyDescent="0.25">
      <c r="B53" s="89"/>
      <c r="C53" s="1">
        <v>1</v>
      </c>
      <c r="E53" s="33" t="str">
        <f>B52&amp;"."&amp;C53</f>
        <v>8.6.1</v>
      </c>
      <c r="F53" s="34" t="s">
        <v>56</v>
      </c>
      <c r="G53" s="35" t="s">
        <v>50</v>
      </c>
      <c r="H53" s="36">
        <v>16207</v>
      </c>
      <c r="I53" s="37"/>
      <c r="J53" s="37"/>
      <c r="K53" s="37"/>
      <c r="L53" s="29" t="s">
        <v>53</v>
      </c>
      <c r="M53" s="36">
        <v>5980</v>
      </c>
      <c r="N53" s="30"/>
      <c r="O53" s="37"/>
      <c r="P53" s="37"/>
      <c r="Q53" s="31"/>
    </row>
    <row r="54" spans="2:17" ht="18.75" x14ac:dyDescent="0.25">
      <c r="B54" s="89"/>
      <c r="C54" s="1">
        <v>2</v>
      </c>
      <c r="E54" s="33" t="str">
        <f>$B$52&amp;"."&amp;$C$54</f>
        <v>8.6.2</v>
      </c>
      <c r="F54" s="34" t="s">
        <v>57</v>
      </c>
      <c r="G54" s="35" t="s">
        <v>50</v>
      </c>
      <c r="H54" s="36">
        <v>30663</v>
      </c>
      <c r="I54" s="37"/>
      <c r="J54" s="37"/>
      <c r="K54" s="37"/>
      <c r="L54" s="29" t="s">
        <v>53</v>
      </c>
      <c r="M54" s="36">
        <v>13724</v>
      </c>
      <c r="N54" s="30"/>
      <c r="O54" s="37"/>
      <c r="P54" s="37"/>
      <c r="Q54" s="31"/>
    </row>
    <row r="55" spans="2:17" ht="18.75" x14ac:dyDescent="0.25">
      <c r="B55" s="89"/>
      <c r="C55" s="1">
        <v>3</v>
      </c>
      <c r="E55" s="33" t="str">
        <f>$B$52&amp;"."&amp;$C$55</f>
        <v>8.6.3</v>
      </c>
      <c r="F55" s="34" t="s">
        <v>62</v>
      </c>
      <c r="G55" s="35" t="s">
        <v>50</v>
      </c>
      <c r="H55" s="36">
        <v>2622</v>
      </c>
      <c r="I55" s="37"/>
      <c r="J55" s="37"/>
      <c r="K55" s="37"/>
      <c r="L55" s="29" t="s">
        <v>53</v>
      </c>
      <c r="M55" s="36">
        <v>3227</v>
      </c>
      <c r="N55" s="30"/>
      <c r="O55" s="37"/>
      <c r="P55" s="37"/>
      <c r="Q55" s="31"/>
    </row>
    <row r="56" spans="2:17" ht="22.5" x14ac:dyDescent="0.25">
      <c r="B56" s="89"/>
      <c r="C56" s="1">
        <v>4</v>
      </c>
      <c r="E56" s="33" t="str">
        <f>$B$52&amp;"."&amp;$C$56</f>
        <v>8.6.4</v>
      </c>
      <c r="F56" s="34" t="s">
        <v>60</v>
      </c>
      <c r="G56" s="35" t="s">
        <v>50</v>
      </c>
      <c r="H56" s="36">
        <v>91925</v>
      </c>
      <c r="I56" s="37"/>
      <c r="J56" s="37"/>
      <c r="K56" s="37"/>
      <c r="L56" s="29" t="s">
        <v>53</v>
      </c>
      <c r="M56" s="36">
        <v>12383</v>
      </c>
      <c r="N56" s="30"/>
      <c r="O56" s="37"/>
      <c r="P56" s="37"/>
      <c r="Q56" s="31"/>
    </row>
    <row r="57" spans="2:17" ht="18.75" x14ac:dyDescent="0.25">
      <c r="B57" s="89"/>
      <c r="E57" s="38"/>
      <c r="F57" s="39" t="s">
        <v>54</v>
      </c>
      <c r="G57" s="40"/>
      <c r="H57" s="41"/>
      <c r="I57" s="41"/>
      <c r="J57" s="41"/>
      <c r="K57" s="41"/>
      <c r="L57" s="42"/>
      <c r="M57" s="41"/>
      <c r="N57" s="43"/>
      <c r="O57" s="41"/>
      <c r="P57" s="41"/>
      <c r="Q57" s="31"/>
    </row>
    <row r="58" spans="2:17" ht="18.75" x14ac:dyDescent="0.25">
      <c r="B58" s="89" t="s">
        <v>66</v>
      </c>
      <c r="D58" s="8" t="s">
        <v>0</v>
      </c>
      <c r="E58" s="16" t="str">
        <f>B58</f>
        <v>8.7</v>
      </c>
      <c r="F58" s="32">
        <v>2028</v>
      </c>
      <c r="G58" s="18" t="s">
        <v>50</v>
      </c>
      <c r="H58" s="28">
        <f>SUM(H59:H62)</f>
        <v>22566</v>
      </c>
      <c r="I58" s="28">
        <f>SUM(I59:I62)</f>
        <v>0</v>
      </c>
      <c r="J58" s="28">
        <f>SUM(J59:J62)</f>
        <v>0</v>
      </c>
      <c r="K58" s="28">
        <f>SUM(K59:K62)</f>
        <v>0</v>
      </c>
      <c r="L58" s="29" t="s">
        <v>52</v>
      </c>
      <c r="M58" s="28">
        <f>SUM(M59:M62)</f>
        <v>20531</v>
      </c>
      <c r="N58" s="30">
        <f>SUM(N59:N62)</f>
        <v>0</v>
      </c>
      <c r="O58" s="28">
        <f>SUM(O59:O62)</f>
        <v>0</v>
      </c>
      <c r="P58" s="28">
        <f>SUM(P59:P62)</f>
        <v>0</v>
      </c>
      <c r="Q58" s="31"/>
    </row>
    <row r="59" spans="2:17" ht="18.75" x14ac:dyDescent="0.25">
      <c r="B59" s="89"/>
      <c r="C59" s="1">
        <v>1</v>
      </c>
      <c r="E59" s="33" t="str">
        <f>B58&amp;"."&amp;C59</f>
        <v>8.7.1</v>
      </c>
      <c r="F59" s="34" t="s">
        <v>56</v>
      </c>
      <c r="G59" s="35" t="s">
        <v>50</v>
      </c>
      <c r="H59" s="36">
        <v>5060</v>
      </c>
      <c r="I59" s="37"/>
      <c r="J59" s="37"/>
      <c r="K59" s="37"/>
      <c r="L59" s="29" t="s">
        <v>53</v>
      </c>
      <c r="M59" s="36">
        <v>7407</v>
      </c>
      <c r="N59" s="30"/>
      <c r="O59" s="37"/>
      <c r="P59" s="37"/>
      <c r="Q59" s="31"/>
    </row>
    <row r="60" spans="2:17" ht="18.75" x14ac:dyDescent="0.25">
      <c r="B60" s="89"/>
      <c r="C60" s="1">
        <v>2</v>
      </c>
      <c r="E60" s="33" t="str">
        <f>$B$58&amp;"."&amp;$C$60</f>
        <v>8.7.2</v>
      </c>
      <c r="F60" s="34" t="s">
        <v>57</v>
      </c>
      <c r="G60" s="35" t="s">
        <v>50</v>
      </c>
      <c r="H60" s="36">
        <v>0</v>
      </c>
      <c r="I60" s="37"/>
      <c r="J60" s="37"/>
      <c r="K60" s="37"/>
      <c r="L60" s="29" t="s">
        <v>53</v>
      </c>
      <c r="M60" s="36">
        <v>8924</v>
      </c>
      <c r="N60" s="30"/>
      <c r="O60" s="37"/>
      <c r="P60" s="37"/>
      <c r="Q60" s="31"/>
    </row>
    <row r="61" spans="2:17" ht="22.5" x14ac:dyDescent="0.25">
      <c r="B61" s="89"/>
      <c r="C61" s="1">
        <v>3</v>
      </c>
      <c r="E61" s="33" t="str">
        <f>$B$58&amp;"."&amp;$C$61</f>
        <v>8.7.3</v>
      </c>
      <c r="F61" s="34" t="s">
        <v>60</v>
      </c>
      <c r="G61" s="35" t="s">
        <v>50</v>
      </c>
      <c r="H61" s="36">
        <v>17506</v>
      </c>
      <c r="I61" s="37"/>
      <c r="J61" s="37"/>
      <c r="K61" s="37"/>
      <c r="L61" s="29" t="s">
        <v>53</v>
      </c>
      <c r="M61" s="36">
        <v>4200</v>
      </c>
      <c r="N61" s="30"/>
      <c r="O61" s="37"/>
      <c r="P61" s="37"/>
      <c r="Q61" s="31"/>
    </row>
    <row r="62" spans="2:17" ht="18.75" x14ac:dyDescent="0.25">
      <c r="B62" s="89"/>
      <c r="E62" s="38"/>
      <c r="F62" s="39" t="s">
        <v>54</v>
      </c>
      <c r="G62" s="40"/>
      <c r="H62" s="41"/>
      <c r="I62" s="41"/>
      <c r="J62" s="41"/>
      <c r="K62" s="41"/>
      <c r="L62" s="42"/>
      <c r="M62" s="41"/>
      <c r="N62" s="43"/>
      <c r="O62" s="41"/>
      <c r="P62" s="41"/>
      <c r="Q62" s="31"/>
    </row>
    <row r="63" spans="2:17" ht="18.75" x14ac:dyDescent="0.25">
      <c r="B63" s="89" t="s">
        <v>67</v>
      </c>
      <c r="D63" s="8" t="s">
        <v>0</v>
      </c>
      <c r="E63" s="16" t="str">
        <f>B63</f>
        <v>8.8</v>
      </c>
      <c r="F63" s="32">
        <v>2029</v>
      </c>
      <c r="G63" s="18" t="s">
        <v>50</v>
      </c>
      <c r="H63" s="28">
        <f>SUM(H64:H67)</f>
        <v>5060</v>
      </c>
      <c r="I63" s="28">
        <f>SUM(I64:I67)</f>
        <v>0</v>
      </c>
      <c r="J63" s="28">
        <f>SUM(J64:J67)</f>
        <v>0</v>
      </c>
      <c r="K63" s="28">
        <f>SUM(K64:K67)</f>
        <v>0</v>
      </c>
      <c r="L63" s="29" t="s">
        <v>52</v>
      </c>
      <c r="M63" s="28">
        <f>SUM(M64:M67)</f>
        <v>20532</v>
      </c>
      <c r="N63" s="30">
        <f>SUM(N64:N67)</f>
        <v>0</v>
      </c>
      <c r="O63" s="28">
        <f>SUM(O64:O67)</f>
        <v>0</v>
      </c>
      <c r="P63" s="28">
        <f>SUM(P64:P67)</f>
        <v>0</v>
      </c>
      <c r="Q63" s="31"/>
    </row>
    <row r="64" spans="2:17" ht="18.75" x14ac:dyDescent="0.25">
      <c r="B64" s="89"/>
      <c r="C64" s="1">
        <v>1</v>
      </c>
      <c r="E64" s="33" t="str">
        <f>B63&amp;"."&amp;C64</f>
        <v>8.8.1</v>
      </c>
      <c r="F64" s="34" t="s">
        <v>56</v>
      </c>
      <c r="G64" s="35" t="s">
        <v>50</v>
      </c>
      <c r="H64" s="36">
        <v>5060</v>
      </c>
      <c r="I64" s="37"/>
      <c r="J64" s="37"/>
      <c r="K64" s="37"/>
      <c r="L64" s="29" t="s">
        <v>53</v>
      </c>
      <c r="M64" s="36">
        <v>5692</v>
      </c>
      <c r="N64" s="30"/>
      <c r="O64" s="37"/>
      <c r="P64" s="37"/>
      <c r="Q64" s="31"/>
    </row>
    <row r="65" spans="2:17" ht="18.75" x14ac:dyDescent="0.25">
      <c r="B65" s="89"/>
      <c r="C65" s="1">
        <v>2</v>
      </c>
      <c r="E65" s="33" t="str">
        <f>$B$63&amp;"."&amp;$C$65</f>
        <v>8.8.2</v>
      </c>
      <c r="F65" s="34" t="s">
        <v>57</v>
      </c>
      <c r="G65" s="35" t="s">
        <v>50</v>
      </c>
      <c r="H65" s="36">
        <v>0</v>
      </c>
      <c r="I65" s="37"/>
      <c r="J65" s="37"/>
      <c r="K65" s="37"/>
      <c r="L65" s="29" t="s">
        <v>53</v>
      </c>
      <c r="M65" s="36">
        <v>12844</v>
      </c>
      <c r="N65" s="30"/>
      <c r="O65" s="37"/>
      <c r="P65" s="37"/>
      <c r="Q65" s="31"/>
    </row>
    <row r="66" spans="2:17" ht="22.5" x14ac:dyDescent="0.25">
      <c r="B66" s="89"/>
      <c r="C66" s="1">
        <v>3</v>
      </c>
      <c r="E66" s="33" t="str">
        <f>$B$63&amp;"."&amp;$C$66</f>
        <v>8.8.3</v>
      </c>
      <c r="F66" s="34" t="s">
        <v>60</v>
      </c>
      <c r="G66" s="35" t="s">
        <v>50</v>
      </c>
      <c r="H66" s="36">
        <v>0</v>
      </c>
      <c r="I66" s="37"/>
      <c r="J66" s="37"/>
      <c r="K66" s="37"/>
      <c r="L66" s="29" t="s">
        <v>53</v>
      </c>
      <c r="M66" s="36">
        <v>1996</v>
      </c>
      <c r="N66" s="30"/>
      <c r="O66" s="37"/>
      <c r="P66" s="37"/>
      <c r="Q66" s="31"/>
    </row>
    <row r="67" spans="2:17" ht="18.75" x14ac:dyDescent="0.25">
      <c r="B67" s="89"/>
      <c r="E67" s="38"/>
      <c r="F67" s="39" t="s">
        <v>54</v>
      </c>
      <c r="G67" s="40"/>
      <c r="H67" s="41"/>
      <c r="I67" s="41"/>
      <c r="J67" s="41"/>
      <c r="K67" s="41"/>
      <c r="L67" s="42"/>
      <c r="M67" s="41"/>
      <c r="N67" s="43"/>
      <c r="O67" s="41"/>
      <c r="P67" s="41"/>
      <c r="Q67" s="31"/>
    </row>
    <row r="68" spans="2:17" ht="18.75" x14ac:dyDescent="0.25">
      <c r="B68" s="89" t="s">
        <v>68</v>
      </c>
      <c r="D68" s="8" t="s">
        <v>0</v>
      </c>
      <c r="E68" s="16" t="str">
        <f>B68</f>
        <v>8.9</v>
      </c>
      <c r="F68" s="32">
        <v>2030</v>
      </c>
      <c r="G68" s="18" t="s">
        <v>50</v>
      </c>
      <c r="H68" s="28">
        <f>SUM(H69:H72)</f>
        <v>5060</v>
      </c>
      <c r="I68" s="28">
        <f>SUM(I69:I72)</f>
        <v>0</v>
      </c>
      <c r="J68" s="28">
        <f>SUM(J69:J72)</f>
        <v>0</v>
      </c>
      <c r="K68" s="28">
        <f>SUM(K69:K72)</f>
        <v>0</v>
      </c>
      <c r="L68" s="29" t="s">
        <v>52</v>
      </c>
      <c r="M68" s="28">
        <f>SUM(M69:M72)</f>
        <v>20531</v>
      </c>
      <c r="N68" s="30">
        <f>SUM(N69:N72)</f>
        <v>0</v>
      </c>
      <c r="O68" s="28">
        <f>SUM(O69:O72)</f>
        <v>0</v>
      </c>
      <c r="P68" s="28">
        <f>SUM(P69:P72)</f>
        <v>0</v>
      </c>
      <c r="Q68" s="31"/>
    </row>
    <row r="69" spans="2:17" ht="18.75" x14ac:dyDescent="0.25">
      <c r="B69" s="89"/>
      <c r="C69" s="1">
        <v>1</v>
      </c>
      <c r="E69" s="33" t="str">
        <f>B68&amp;"."&amp;C69</f>
        <v>8.9.1</v>
      </c>
      <c r="F69" s="34" t="s">
        <v>56</v>
      </c>
      <c r="G69" s="35" t="s">
        <v>50</v>
      </c>
      <c r="H69" s="36">
        <v>5060</v>
      </c>
      <c r="I69" s="37"/>
      <c r="J69" s="37"/>
      <c r="K69" s="37"/>
      <c r="L69" s="29" t="s">
        <v>53</v>
      </c>
      <c r="M69" s="36">
        <v>5916</v>
      </c>
      <c r="N69" s="30"/>
      <c r="O69" s="37"/>
      <c r="P69" s="37"/>
      <c r="Q69" s="31"/>
    </row>
    <row r="70" spans="2:17" ht="18.75" x14ac:dyDescent="0.25">
      <c r="B70" s="89"/>
      <c r="C70" s="1">
        <v>2</v>
      </c>
      <c r="E70" s="33" t="str">
        <f>$B$68&amp;"."&amp;$C$70</f>
        <v>8.9.2</v>
      </c>
      <c r="F70" s="34" t="s">
        <v>57</v>
      </c>
      <c r="G70" s="35" t="s">
        <v>50</v>
      </c>
      <c r="H70" s="36">
        <v>0</v>
      </c>
      <c r="I70" s="37"/>
      <c r="J70" s="37"/>
      <c r="K70" s="37"/>
      <c r="L70" s="29" t="s">
        <v>53</v>
      </c>
      <c r="M70" s="36">
        <v>13157</v>
      </c>
      <c r="N70" s="30"/>
      <c r="O70" s="37"/>
      <c r="P70" s="37"/>
      <c r="Q70" s="31"/>
    </row>
    <row r="71" spans="2:17" ht="22.5" x14ac:dyDescent="0.25">
      <c r="B71" s="89"/>
      <c r="C71" s="1">
        <v>3</v>
      </c>
      <c r="E71" s="33" t="str">
        <f>$B$68&amp;"."&amp;$C$71</f>
        <v>8.9.3</v>
      </c>
      <c r="F71" s="34" t="s">
        <v>60</v>
      </c>
      <c r="G71" s="35" t="s">
        <v>50</v>
      </c>
      <c r="H71" s="36">
        <v>0</v>
      </c>
      <c r="I71" s="37"/>
      <c r="J71" s="37"/>
      <c r="K71" s="37"/>
      <c r="L71" s="29" t="s">
        <v>53</v>
      </c>
      <c r="M71" s="36">
        <v>1458</v>
      </c>
      <c r="N71" s="30"/>
      <c r="O71" s="37"/>
      <c r="P71" s="37"/>
      <c r="Q71" s="31"/>
    </row>
    <row r="72" spans="2:17" ht="18.75" x14ac:dyDescent="0.25">
      <c r="B72" s="89"/>
      <c r="E72" s="38"/>
      <c r="F72" s="39" t="s">
        <v>54</v>
      </c>
      <c r="G72" s="40"/>
      <c r="H72" s="41"/>
      <c r="I72" s="41"/>
      <c r="J72" s="41"/>
      <c r="K72" s="41"/>
      <c r="L72" s="42"/>
      <c r="M72" s="41"/>
      <c r="N72" s="43"/>
      <c r="O72" s="41"/>
      <c r="P72" s="41"/>
      <c r="Q72" s="31"/>
    </row>
    <row r="73" spans="2:17" ht="18.75" x14ac:dyDescent="0.25">
      <c r="B73" s="89" t="s">
        <v>69</v>
      </c>
      <c r="D73" s="8" t="s">
        <v>0</v>
      </c>
      <c r="E73" s="16" t="str">
        <f>B73</f>
        <v>8.10</v>
      </c>
      <c r="F73" s="32">
        <v>2031</v>
      </c>
      <c r="G73" s="18" t="s">
        <v>50</v>
      </c>
      <c r="H73" s="28">
        <f>SUM(H74:H77)</f>
        <v>5060</v>
      </c>
      <c r="I73" s="28">
        <f>SUM(I74:I77)</f>
        <v>0</v>
      </c>
      <c r="J73" s="28">
        <f>SUM(J74:J77)</f>
        <v>0</v>
      </c>
      <c r="K73" s="28">
        <f>SUM(K74:K77)</f>
        <v>0</v>
      </c>
      <c r="L73" s="29" t="s">
        <v>52</v>
      </c>
      <c r="M73" s="28">
        <f>SUM(M74:M77)</f>
        <v>20531</v>
      </c>
      <c r="N73" s="30">
        <f>SUM(N74:N77)</f>
        <v>0</v>
      </c>
      <c r="O73" s="28">
        <f>SUM(O74:O77)</f>
        <v>0</v>
      </c>
      <c r="P73" s="28">
        <f>SUM(P74:P77)</f>
        <v>0</v>
      </c>
      <c r="Q73" s="31"/>
    </row>
    <row r="74" spans="2:17" ht="18.75" x14ac:dyDescent="0.25">
      <c r="B74" s="89"/>
      <c r="C74" s="1">
        <v>1</v>
      </c>
      <c r="E74" s="33" t="str">
        <f>B73&amp;"."&amp;C74</f>
        <v>8.10.1</v>
      </c>
      <c r="F74" s="34" t="s">
        <v>56</v>
      </c>
      <c r="G74" s="35" t="s">
        <v>50</v>
      </c>
      <c r="H74" s="36">
        <v>5060</v>
      </c>
      <c r="I74" s="37"/>
      <c r="J74" s="37"/>
      <c r="K74" s="37"/>
      <c r="L74" s="29" t="s">
        <v>53</v>
      </c>
      <c r="M74" s="36">
        <v>6107</v>
      </c>
      <c r="N74" s="30"/>
      <c r="O74" s="37"/>
      <c r="P74" s="37"/>
      <c r="Q74" s="31"/>
    </row>
    <row r="75" spans="2:17" ht="18.75" x14ac:dyDescent="0.25">
      <c r="B75" s="89"/>
      <c r="C75" s="1">
        <v>2</v>
      </c>
      <c r="E75" s="33" t="str">
        <f>$B$73&amp;"."&amp;$C$75</f>
        <v>8.10.2</v>
      </c>
      <c r="F75" s="34" t="s">
        <v>57</v>
      </c>
      <c r="G75" s="35" t="s">
        <v>50</v>
      </c>
      <c r="H75" s="36">
        <v>0</v>
      </c>
      <c r="I75" s="37"/>
      <c r="J75" s="37"/>
      <c r="K75" s="37"/>
      <c r="L75" s="29" t="s">
        <v>53</v>
      </c>
      <c r="M75" s="36">
        <v>12458</v>
      </c>
      <c r="N75" s="30"/>
      <c r="O75" s="37"/>
      <c r="P75" s="37"/>
      <c r="Q75" s="31"/>
    </row>
    <row r="76" spans="2:17" ht="22.5" x14ac:dyDescent="0.25">
      <c r="B76" s="89"/>
      <c r="C76" s="1">
        <v>3</v>
      </c>
      <c r="E76" s="33" t="str">
        <f>$B$73&amp;"."&amp;$C$76</f>
        <v>8.10.3</v>
      </c>
      <c r="F76" s="34" t="s">
        <v>60</v>
      </c>
      <c r="G76" s="35" t="s">
        <v>50</v>
      </c>
      <c r="H76" s="36">
        <v>0</v>
      </c>
      <c r="I76" s="37"/>
      <c r="J76" s="37"/>
      <c r="K76" s="37"/>
      <c r="L76" s="29" t="s">
        <v>53</v>
      </c>
      <c r="M76" s="36">
        <v>1966</v>
      </c>
      <c r="N76" s="30"/>
      <c r="O76" s="37"/>
      <c r="P76" s="37"/>
      <c r="Q76" s="31"/>
    </row>
    <row r="77" spans="2:17" ht="18.75" x14ac:dyDescent="0.25">
      <c r="B77" s="89"/>
      <c r="E77" s="38"/>
      <c r="F77" s="39" t="s">
        <v>54</v>
      </c>
      <c r="G77" s="40"/>
      <c r="H77" s="41"/>
      <c r="I77" s="41"/>
      <c r="J77" s="41"/>
      <c r="K77" s="41"/>
      <c r="L77" s="42"/>
      <c r="M77" s="41"/>
      <c r="N77" s="43"/>
      <c r="O77" s="41"/>
      <c r="P77" s="41"/>
      <c r="Q77" s="31"/>
    </row>
    <row r="78" spans="2:17" ht="18.75" x14ac:dyDescent="0.25">
      <c r="B78" s="89" t="s">
        <v>70</v>
      </c>
      <c r="D78" s="8" t="s">
        <v>0</v>
      </c>
      <c r="E78" s="16" t="str">
        <f>B78</f>
        <v>8.11</v>
      </c>
      <c r="F78" s="32">
        <v>2032</v>
      </c>
      <c r="G78" s="18" t="s">
        <v>50</v>
      </c>
      <c r="H78" s="28">
        <f>SUM(H79:H82)</f>
        <v>5060</v>
      </c>
      <c r="I78" s="28">
        <f>SUM(I79:I82)</f>
        <v>0</v>
      </c>
      <c r="J78" s="28">
        <f>SUM(J79:J82)</f>
        <v>0</v>
      </c>
      <c r="K78" s="28">
        <f>SUM(K79:K82)</f>
        <v>0</v>
      </c>
      <c r="L78" s="29" t="s">
        <v>52</v>
      </c>
      <c r="M78" s="28">
        <f>SUM(M79:M82)</f>
        <v>20530</v>
      </c>
      <c r="N78" s="30">
        <f>SUM(N79:N82)</f>
        <v>0</v>
      </c>
      <c r="O78" s="28">
        <f>SUM(O79:O82)</f>
        <v>0</v>
      </c>
      <c r="P78" s="28">
        <f>SUM(P79:P82)</f>
        <v>0</v>
      </c>
      <c r="Q78" s="31"/>
    </row>
    <row r="79" spans="2:17" ht="18.75" x14ac:dyDescent="0.25">
      <c r="B79" s="89"/>
      <c r="C79" s="1">
        <v>1</v>
      </c>
      <c r="E79" s="33" t="str">
        <f>B78&amp;"."&amp;C79</f>
        <v>8.11.1</v>
      </c>
      <c r="F79" s="34" t="s">
        <v>56</v>
      </c>
      <c r="G79" s="35" t="s">
        <v>50</v>
      </c>
      <c r="H79" s="36">
        <v>5060</v>
      </c>
      <c r="I79" s="37"/>
      <c r="J79" s="37"/>
      <c r="K79" s="37"/>
      <c r="L79" s="29" t="s">
        <v>53</v>
      </c>
      <c r="M79" s="36">
        <v>6273</v>
      </c>
      <c r="N79" s="30"/>
      <c r="O79" s="37"/>
      <c r="P79" s="37"/>
      <c r="Q79" s="31"/>
    </row>
    <row r="80" spans="2:17" ht="18.75" x14ac:dyDescent="0.25">
      <c r="B80" s="89"/>
      <c r="C80" s="1">
        <v>2</v>
      </c>
      <c r="E80" s="33" t="str">
        <f>$B$78&amp;"."&amp;$C$80</f>
        <v>8.11.2</v>
      </c>
      <c r="F80" s="34" t="s">
        <v>57</v>
      </c>
      <c r="G80" s="35" t="s">
        <v>50</v>
      </c>
      <c r="H80" s="36">
        <v>0</v>
      </c>
      <c r="I80" s="37"/>
      <c r="J80" s="37"/>
      <c r="K80" s="37"/>
      <c r="L80" s="29" t="s">
        <v>53</v>
      </c>
      <c r="M80" s="36">
        <v>12619</v>
      </c>
      <c r="N80" s="30"/>
      <c r="O80" s="37"/>
      <c r="P80" s="37"/>
      <c r="Q80" s="31"/>
    </row>
    <row r="81" spans="2:17" ht="22.5" x14ac:dyDescent="0.25">
      <c r="B81" s="89"/>
      <c r="C81" s="1">
        <v>3</v>
      </c>
      <c r="E81" s="33" t="str">
        <f>$B$78&amp;"."&amp;$C$81</f>
        <v>8.11.3</v>
      </c>
      <c r="F81" s="34" t="s">
        <v>60</v>
      </c>
      <c r="G81" s="35" t="s">
        <v>50</v>
      </c>
      <c r="H81" s="36">
        <v>0</v>
      </c>
      <c r="I81" s="37"/>
      <c r="J81" s="37"/>
      <c r="K81" s="37"/>
      <c r="L81" s="29" t="s">
        <v>53</v>
      </c>
      <c r="M81" s="36">
        <v>1638</v>
      </c>
      <c r="N81" s="30"/>
      <c r="O81" s="37"/>
      <c r="P81" s="37"/>
      <c r="Q81" s="31"/>
    </row>
    <row r="82" spans="2:17" ht="18.75" x14ac:dyDescent="0.25">
      <c r="B82" s="89"/>
      <c r="E82" s="38"/>
      <c r="F82" s="39" t="s">
        <v>54</v>
      </c>
      <c r="G82" s="40"/>
      <c r="H82" s="41"/>
      <c r="I82" s="41"/>
      <c r="J82" s="41"/>
      <c r="K82" s="41"/>
      <c r="L82" s="42"/>
      <c r="M82" s="41"/>
      <c r="N82" s="43"/>
      <c r="O82" s="41"/>
      <c r="P82" s="41"/>
      <c r="Q82" s="31"/>
    </row>
    <row r="83" spans="2:17" ht="18.75" x14ac:dyDescent="0.25">
      <c r="B83" s="89" t="s">
        <v>71</v>
      </c>
      <c r="D83" s="8" t="s">
        <v>0</v>
      </c>
      <c r="E83" s="16" t="str">
        <f>B83</f>
        <v>8.12</v>
      </c>
      <c r="F83" s="32">
        <v>2033</v>
      </c>
      <c r="G83" s="18" t="s">
        <v>50</v>
      </c>
      <c r="H83" s="28">
        <f>SUM(H84:H87)</f>
        <v>5060</v>
      </c>
      <c r="I83" s="28">
        <f>SUM(I84:I87)</f>
        <v>0</v>
      </c>
      <c r="J83" s="28">
        <f>SUM(J84:J87)</f>
        <v>0</v>
      </c>
      <c r="K83" s="28">
        <f>SUM(K84:K87)</f>
        <v>0</v>
      </c>
      <c r="L83" s="29" t="s">
        <v>52</v>
      </c>
      <c r="M83" s="28">
        <f>SUM(M84:M87)</f>
        <v>20531</v>
      </c>
      <c r="N83" s="30">
        <f>SUM(N84:N87)</f>
        <v>0</v>
      </c>
      <c r="O83" s="28">
        <f>SUM(O84:O87)</f>
        <v>0</v>
      </c>
      <c r="P83" s="28">
        <f>SUM(P84:P87)</f>
        <v>0</v>
      </c>
      <c r="Q83" s="31"/>
    </row>
    <row r="84" spans="2:17" ht="18.75" x14ac:dyDescent="0.25">
      <c r="B84" s="89"/>
      <c r="C84" s="1">
        <v>1</v>
      </c>
      <c r="E84" s="33" t="str">
        <f>B83&amp;"."&amp;C84</f>
        <v>8.12.1</v>
      </c>
      <c r="F84" s="34" t="s">
        <v>56</v>
      </c>
      <c r="G84" s="35" t="s">
        <v>50</v>
      </c>
      <c r="H84" s="36">
        <v>5060</v>
      </c>
      <c r="I84" s="37"/>
      <c r="J84" s="37"/>
      <c r="K84" s="37"/>
      <c r="L84" s="29" t="s">
        <v>53</v>
      </c>
      <c r="M84" s="36">
        <v>6273</v>
      </c>
      <c r="N84" s="30"/>
      <c r="O84" s="37"/>
      <c r="P84" s="37"/>
      <c r="Q84" s="31"/>
    </row>
    <row r="85" spans="2:17" ht="18.75" x14ac:dyDescent="0.25">
      <c r="B85" s="89"/>
      <c r="C85" s="1">
        <v>2</v>
      </c>
      <c r="E85" s="33" t="str">
        <f>$B$83&amp;"."&amp;$C$85</f>
        <v>8.12.2</v>
      </c>
      <c r="F85" s="34" t="s">
        <v>57</v>
      </c>
      <c r="G85" s="35" t="s">
        <v>50</v>
      </c>
      <c r="H85" s="36">
        <v>0</v>
      </c>
      <c r="I85" s="37"/>
      <c r="J85" s="37"/>
      <c r="K85" s="37"/>
      <c r="L85" s="29" t="s">
        <v>53</v>
      </c>
      <c r="M85" s="36">
        <v>11631</v>
      </c>
      <c r="N85" s="30"/>
      <c r="O85" s="37"/>
      <c r="P85" s="37"/>
      <c r="Q85" s="31"/>
    </row>
    <row r="86" spans="2:17" ht="22.5" x14ac:dyDescent="0.25">
      <c r="B86" s="89"/>
      <c r="C86" s="1">
        <v>3</v>
      </c>
      <c r="E86" s="33" t="str">
        <f>$B$83&amp;"."&amp;$C$86</f>
        <v>8.12.3</v>
      </c>
      <c r="F86" s="34" t="s">
        <v>60</v>
      </c>
      <c r="G86" s="35" t="s">
        <v>50</v>
      </c>
      <c r="H86" s="36">
        <v>0</v>
      </c>
      <c r="I86" s="37"/>
      <c r="J86" s="37"/>
      <c r="K86" s="37"/>
      <c r="L86" s="29" t="s">
        <v>53</v>
      </c>
      <c r="M86" s="36">
        <v>2627</v>
      </c>
      <c r="N86" s="30"/>
      <c r="O86" s="37"/>
      <c r="P86" s="37"/>
      <c r="Q86" s="31"/>
    </row>
    <row r="87" spans="2:17" ht="18.75" x14ac:dyDescent="0.25">
      <c r="B87" s="89"/>
      <c r="E87" s="38"/>
      <c r="F87" s="39" t="s">
        <v>54</v>
      </c>
      <c r="G87" s="40"/>
      <c r="H87" s="41"/>
      <c r="I87" s="41"/>
      <c r="J87" s="41"/>
      <c r="K87" s="41"/>
      <c r="L87" s="42"/>
      <c r="M87" s="41"/>
      <c r="N87" s="43"/>
      <c r="O87" s="41"/>
      <c r="P87" s="41"/>
      <c r="Q87" s="31"/>
    </row>
    <row r="88" spans="2:17" ht="18.75" x14ac:dyDescent="0.25">
      <c r="B88" s="89" t="s">
        <v>72</v>
      </c>
      <c r="D88" s="8" t="s">
        <v>0</v>
      </c>
      <c r="E88" s="16" t="str">
        <f>B88</f>
        <v>8.13</v>
      </c>
      <c r="F88" s="32">
        <v>2034</v>
      </c>
      <c r="G88" s="18" t="s">
        <v>50</v>
      </c>
      <c r="H88" s="28">
        <f>SUM(H89:H92)</f>
        <v>5060</v>
      </c>
      <c r="I88" s="28">
        <f>SUM(I89:I92)</f>
        <v>0</v>
      </c>
      <c r="J88" s="28">
        <f>SUM(J89:J92)</f>
        <v>0</v>
      </c>
      <c r="K88" s="28">
        <f>SUM(K89:K92)</f>
        <v>0</v>
      </c>
      <c r="L88" s="29" t="s">
        <v>52</v>
      </c>
      <c r="M88" s="28">
        <f>SUM(M89:M92)</f>
        <v>20531</v>
      </c>
      <c r="N88" s="30">
        <f>SUM(N89:N92)</f>
        <v>0</v>
      </c>
      <c r="O88" s="28">
        <f>SUM(O89:O92)</f>
        <v>0</v>
      </c>
      <c r="P88" s="28">
        <f>SUM(P89:P92)</f>
        <v>0</v>
      </c>
      <c r="Q88" s="31"/>
    </row>
    <row r="89" spans="2:17" ht="18.75" x14ac:dyDescent="0.25">
      <c r="B89" s="89"/>
      <c r="C89" s="1">
        <v>1</v>
      </c>
      <c r="E89" s="33" t="str">
        <f>B88&amp;"."&amp;C89</f>
        <v>8.13.1</v>
      </c>
      <c r="F89" s="34" t="s">
        <v>56</v>
      </c>
      <c r="G89" s="35" t="s">
        <v>50</v>
      </c>
      <c r="H89" s="36">
        <v>5060</v>
      </c>
      <c r="I89" s="37"/>
      <c r="J89" s="37"/>
      <c r="K89" s="37"/>
      <c r="L89" s="29" t="s">
        <v>53</v>
      </c>
      <c r="M89" s="36">
        <v>9045</v>
      </c>
      <c r="N89" s="30"/>
      <c r="O89" s="37"/>
      <c r="P89" s="37"/>
      <c r="Q89" s="31"/>
    </row>
    <row r="90" spans="2:17" ht="18.75" x14ac:dyDescent="0.25">
      <c r="B90" s="89"/>
      <c r="C90" s="1">
        <v>2</v>
      </c>
      <c r="E90" s="33" t="str">
        <f>$B$88&amp;"."&amp;$C$90</f>
        <v>8.13.2</v>
      </c>
      <c r="F90" s="34" t="s">
        <v>57</v>
      </c>
      <c r="G90" s="35" t="s">
        <v>50</v>
      </c>
      <c r="H90" s="36">
        <v>0</v>
      </c>
      <c r="I90" s="37"/>
      <c r="J90" s="37"/>
      <c r="K90" s="37"/>
      <c r="L90" s="29" t="s">
        <v>53</v>
      </c>
      <c r="M90" s="36">
        <v>8616</v>
      </c>
      <c r="N90" s="30"/>
      <c r="O90" s="37"/>
      <c r="P90" s="37"/>
      <c r="Q90" s="31"/>
    </row>
    <row r="91" spans="2:17" ht="22.5" x14ac:dyDescent="0.25">
      <c r="B91" s="89"/>
      <c r="C91" s="1">
        <v>3</v>
      </c>
      <c r="E91" s="33" t="str">
        <f>$B$88&amp;"."&amp;$C$91</f>
        <v>8.13.3</v>
      </c>
      <c r="F91" s="34" t="s">
        <v>60</v>
      </c>
      <c r="G91" s="35" t="s">
        <v>50</v>
      </c>
      <c r="H91" s="36">
        <v>0</v>
      </c>
      <c r="I91" s="37"/>
      <c r="J91" s="37"/>
      <c r="K91" s="37"/>
      <c r="L91" s="29" t="s">
        <v>53</v>
      </c>
      <c r="M91" s="36">
        <v>2870</v>
      </c>
      <c r="N91" s="30"/>
      <c r="O91" s="37"/>
      <c r="P91" s="37"/>
      <c r="Q91" s="31"/>
    </row>
    <row r="92" spans="2:17" ht="18.75" x14ac:dyDescent="0.25">
      <c r="B92" s="89"/>
      <c r="E92" s="38"/>
      <c r="F92" s="39" t="s">
        <v>54</v>
      </c>
      <c r="G92" s="40"/>
      <c r="H92" s="41"/>
      <c r="I92" s="41"/>
      <c r="J92" s="41"/>
      <c r="K92" s="41"/>
      <c r="L92" s="42"/>
      <c r="M92" s="41"/>
      <c r="N92" s="43"/>
      <c r="O92" s="41"/>
      <c r="P92" s="41"/>
      <c r="Q92" s="31"/>
    </row>
    <row r="93" spans="2:17" ht="18.75" x14ac:dyDescent="0.25">
      <c r="B93" s="89" t="s">
        <v>73</v>
      </c>
      <c r="D93" s="8" t="s">
        <v>0</v>
      </c>
      <c r="E93" s="16" t="str">
        <f>B93</f>
        <v>8.14</v>
      </c>
      <c r="F93" s="32">
        <v>2035</v>
      </c>
      <c r="G93" s="18" t="s">
        <v>50</v>
      </c>
      <c r="H93" s="28">
        <f>SUM(H94:H97)</f>
        <v>5060</v>
      </c>
      <c r="I93" s="28">
        <f>SUM(I94:I97)</f>
        <v>0</v>
      </c>
      <c r="J93" s="28">
        <f>SUM(J94:J97)</f>
        <v>0</v>
      </c>
      <c r="K93" s="28">
        <f>SUM(K94:K97)</f>
        <v>0</v>
      </c>
      <c r="L93" s="29" t="s">
        <v>52</v>
      </c>
      <c r="M93" s="28">
        <f>SUM(M94:M97)</f>
        <v>20530</v>
      </c>
      <c r="N93" s="30">
        <f>SUM(N94:N97)</f>
        <v>0</v>
      </c>
      <c r="O93" s="28">
        <f>SUM(O94:O97)</f>
        <v>0</v>
      </c>
      <c r="P93" s="28">
        <f>SUM(P94:P97)</f>
        <v>0</v>
      </c>
      <c r="Q93" s="31"/>
    </row>
    <row r="94" spans="2:17" ht="18.75" x14ac:dyDescent="0.25">
      <c r="B94" s="89"/>
      <c r="C94" s="1">
        <v>1</v>
      </c>
      <c r="E94" s="33" t="str">
        <f>B93&amp;"."&amp;C94</f>
        <v>8.14.1</v>
      </c>
      <c r="F94" s="34" t="s">
        <v>56</v>
      </c>
      <c r="G94" s="35" t="s">
        <v>50</v>
      </c>
      <c r="H94" s="36">
        <v>5060</v>
      </c>
      <c r="I94" s="37"/>
      <c r="J94" s="37"/>
      <c r="K94" s="37"/>
      <c r="L94" s="29" t="s">
        <v>53</v>
      </c>
      <c r="M94" s="36">
        <v>8832</v>
      </c>
      <c r="N94" s="30"/>
      <c r="O94" s="37"/>
      <c r="P94" s="37"/>
      <c r="Q94" s="31"/>
    </row>
    <row r="95" spans="2:17" ht="18.75" x14ac:dyDescent="0.25">
      <c r="B95" s="89"/>
      <c r="C95" s="1">
        <v>2</v>
      </c>
      <c r="E95" s="33" t="str">
        <f>$B$93&amp;"."&amp;$C$95</f>
        <v>8.14.2</v>
      </c>
      <c r="F95" s="34" t="s">
        <v>57</v>
      </c>
      <c r="G95" s="35" t="s">
        <v>50</v>
      </c>
      <c r="H95" s="36">
        <v>0</v>
      </c>
      <c r="I95" s="37"/>
      <c r="J95" s="37"/>
      <c r="K95" s="37"/>
      <c r="L95" s="29" t="s">
        <v>53</v>
      </c>
      <c r="M95" s="36">
        <v>8511</v>
      </c>
      <c r="N95" s="30"/>
      <c r="O95" s="37"/>
      <c r="P95" s="37"/>
      <c r="Q95" s="31"/>
    </row>
    <row r="96" spans="2:17" ht="22.5" x14ac:dyDescent="0.25">
      <c r="B96" s="89"/>
      <c r="C96" s="1">
        <v>3</v>
      </c>
      <c r="E96" s="33" t="str">
        <f>$B$93&amp;"."&amp;$C$96</f>
        <v>8.14.3</v>
      </c>
      <c r="F96" s="34" t="s">
        <v>60</v>
      </c>
      <c r="G96" s="35" t="s">
        <v>50</v>
      </c>
      <c r="H96" s="36">
        <v>0</v>
      </c>
      <c r="I96" s="37"/>
      <c r="J96" s="37"/>
      <c r="K96" s="37"/>
      <c r="L96" s="29" t="s">
        <v>53</v>
      </c>
      <c r="M96" s="36">
        <v>3187</v>
      </c>
      <c r="N96" s="30"/>
      <c r="O96" s="37"/>
      <c r="P96" s="37"/>
      <c r="Q96" s="31"/>
    </row>
    <row r="97" spans="1:17" ht="18.75" x14ac:dyDescent="0.25">
      <c r="B97" s="89"/>
      <c r="E97" s="38"/>
      <c r="F97" s="39" t="s">
        <v>54</v>
      </c>
      <c r="G97" s="40"/>
      <c r="H97" s="41"/>
      <c r="I97" s="41"/>
      <c r="J97" s="41"/>
      <c r="K97" s="41"/>
      <c r="L97" s="42"/>
      <c r="M97" s="41"/>
      <c r="N97" s="43"/>
      <c r="O97" s="41"/>
      <c r="P97" s="41"/>
      <c r="Q97" s="31"/>
    </row>
    <row r="98" spans="1:17" ht="18.75" x14ac:dyDescent="0.25">
      <c r="B98" s="89" t="s">
        <v>74</v>
      </c>
      <c r="D98" s="8" t="s">
        <v>0</v>
      </c>
      <c r="E98" s="16" t="str">
        <f>B98</f>
        <v>8.15</v>
      </c>
      <c r="F98" s="32">
        <v>2021</v>
      </c>
      <c r="G98" s="18" t="s">
        <v>50</v>
      </c>
      <c r="H98" s="28">
        <f>SUM(H99:H103)</f>
        <v>18160.366920999997</v>
      </c>
      <c r="I98" s="28">
        <f>SUM(I99:I103)</f>
        <v>0</v>
      </c>
      <c r="J98" s="28">
        <f>SUM(J99:J103)</f>
        <v>0</v>
      </c>
      <c r="K98" s="28">
        <f>SUM(K99:K103)</f>
        <v>18160.366920999997</v>
      </c>
      <c r="L98" s="29" t="s">
        <v>52</v>
      </c>
      <c r="M98" s="28">
        <f>SUM(M99:M103)</f>
        <v>25378.435175999999</v>
      </c>
      <c r="N98" s="30">
        <f>SUM(N99:N103)</f>
        <v>0</v>
      </c>
      <c r="O98" s="28">
        <f>SUM(O99:O103)</f>
        <v>40</v>
      </c>
      <c r="P98" s="28">
        <f>SUM(P99:P103)</f>
        <v>25338.435175999999</v>
      </c>
      <c r="Q98" s="31"/>
    </row>
    <row r="99" spans="1:17" ht="18.75" x14ac:dyDescent="0.25">
      <c r="B99" s="89"/>
      <c r="C99" s="1">
        <v>1</v>
      </c>
      <c r="E99" s="33" t="str">
        <f>B98&amp;"."&amp;C99</f>
        <v>8.15.1</v>
      </c>
      <c r="F99" s="34" t="s">
        <v>56</v>
      </c>
      <c r="G99" s="35" t="s">
        <v>50</v>
      </c>
      <c r="H99" s="36">
        <f>J99+K99</f>
        <v>2829.056720999999</v>
      </c>
      <c r="I99" s="37"/>
      <c r="J99" s="37"/>
      <c r="K99" s="37">
        <v>2829.056720999999</v>
      </c>
      <c r="L99" s="29" t="s">
        <v>53</v>
      </c>
      <c r="M99" s="36">
        <f>O99+P99</f>
        <v>5478.4586760000002</v>
      </c>
      <c r="N99" s="30"/>
      <c r="O99" s="37">
        <v>40</v>
      </c>
      <c r="P99" s="37">
        <v>5438.4586760000002</v>
      </c>
      <c r="Q99" s="31"/>
    </row>
    <row r="100" spans="1:17" ht="18.75" x14ac:dyDescent="0.25">
      <c r="B100" s="89"/>
      <c r="C100" s="1">
        <v>2</v>
      </c>
      <c r="E100" s="33" t="str">
        <f>$B$98&amp;"."&amp;$C$100</f>
        <v>8.15.2</v>
      </c>
      <c r="F100" s="34" t="s">
        <v>58</v>
      </c>
      <c r="G100" s="35" t="s">
        <v>50</v>
      </c>
      <c r="H100" s="36">
        <f>J100+K100</f>
        <v>0</v>
      </c>
      <c r="I100" s="37"/>
      <c r="J100" s="37"/>
      <c r="K100" s="37">
        <v>0</v>
      </c>
      <c r="L100" s="29" t="s">
        <v>53</v>
      </c>
      <c r="M100" s="36">
        <f>O100+P100</f>
        <v>7673.1171765017571</v>
      </c>
      <c r="N100" s="30"/>
      <c r="O100" s="37">
        <v>0</v>
      </c>
      <c r="P100" s="37">
        <v>7673.1171765017571</v>
      </c>
      <c r="Q100" s="31"/>
    </row>
    <row r="101" spans="1:17" ht="18.75" x14ac:dyDescent="0.25">
      <c r="B101" s="89"/>
      <c r="C101" s="1">
        <v>3</v>
      </c>
      <c r="E101" s="33" t="str">
        <f>$B$98&amp;"."&amp;$C$101</f>
        <v>8.15.3</v>
      </c>
      <c r="F101" s="34" t="s">
        <v>62</v>
      </c>
      <c r="G101" s="35" t="s">
        <v>50</v>
      </c>
      <c r="H101" s="36">
        <f>J101+K101</f>
        <v>14074.023179999998</v>
      </c>
      <c r="I101" s="37"/>
      <c r="J101" s="37"/>
      <c r="K101" s="37">
        <v>14074.023179999998</v>
      </c>
      <c r="L101" s="29" t="s">
        <v>53</v>
      </c>
      <c r="M101" s="36">
        <f>O101+P101</f>
        <v>9905.8692216084801</v>
      </c>
      <c r="N101" s="30"/>
      <c r="O101" s="37">
        <v>0</v>
      </c>
      <c r="P101" s="37">
        <v>9905.8692216084801</v>
      </c>
      <c r="Q101" s="31"/>
    </row>
    <row r="102" spans="1:17" ht="18.75" x14ac:dyDescent="0.25">
      <c r="B102" s="89"/>
      <c r="C102" s="1">
        <v>4</v>
      </c>
      <c r="E102" s="33" t="str">
        <f>$B$98&amp;"."&amp;$C$102</f>
        <v>8.15.4</v>
      </c>
      <c r="F102" s="34" t="s">
        <v>57</v>
      </c>
      <c r="G102" s="35" t="s">
        <v>50</v>
      </c>
      <c r="H102" s="36">
        <f>J102+K102</f>
        <v>1257.28702</v>
      </c>
      <c r="I102" s="37"/>
      <c r="J102" s="37"/>
      <c r="K102" s="37">
        <v>1257.28702</v>
      </c>
      <c r="L102" s="29" t="s">
        <v>53</v>
      </c>
      <c r="M102" s="36">
        <f>O102+P102</f>
        <v>2320.9901018897599</v>
      </c>
      <c r="N102" s="30"/>
      <c r="O102" s="37">
        <v>0</v>
      </c>
      <c r="P102" s="37">
        <v>2320.9901018897599</v>
      </c>
      <c r="Q102" s="31"/>
    </row>
    <row r="103" spans="1:17" ht="18.75" x14ac:dyDescent="0.25">
      <c r="B103" s="89"/>
      <c r="E103" s="38"/>
      <c r="F103" s="39" t="s">
        <v>54</v>
      </c>
      <c r="G103" s="40"/>
      <c r="H103" s="41"/>
      <c r="I103" s="41"/>
      <c r="J103" s="41"/>
      <c r="K103" s="41"/>
      <c r="L103" s="42"/>
      <c r="M103" s="41"/>
      <c r="N103" s="43"/>
      <c r="O103" s="41"/>
      <c r="P103" s="41"/>
      <c r="Q103" s="31"/>
    </row>
    <row r="104" spans="1:17" ht="18.75" x14ac:dyDescent="0.25">
      <c r="E104" s="48"/>
      <c r="F104" s="49" t="s">
        <v>75</v>
      </c>
      <c r="G104" s="49"/>
      <c r="H104" s="50"/>
      <c r="I104" s="50"/>
      <c r="J104" s="50"/>
      <c r="K104" s="50"/>
      <c r="L104" s="42"/>
      <c r="M104" s="50"/>
      <c r="N104" s="51"/>
      <c r="O104" s="50"/>
      <c r="P104" s="50"/>
      <c r="Q104" s="31"/>
    </row>
    <row r="105" spans="1:17" ht="18.75" x14ac:dyDescent="0.25">
      <c r="E105" s="52" t="s">
        <v>76</v>
      </c>
      <c r="F105" s="53" t="s">
        <v>77</v>
      </c>
      <c r="G105" s="54" t="s">
        <v>19</v>
      </c>
      <c r="H105" s="54" t="s">
        <v>19</v>
      </c>
      <c r="I105" s="54" t="s">
        <v>19</v>
      </c>
      <c r="J105" s="54" t="s">
        <v>19</v>
      </c>
      <c r="K105" s="54" t="s">
        <v>19</v>
      </c>
      <c r="L105" s="55"/>
      <c r="M105" s="54" t="s">
        <v>19</v>
      </c>
      <c r="N105" s="54" t="s">
        <v>19</v>
      </c>
      <c r="O105" s="54" t="s">
        <v>19</v>
      </c>
      <c r="P105" s="54" t="s">
        <v>19</v>
      </c>
      <c r="Q105" s="31"/>
    </row>
    <row r="106" spans="1:17" ht="18.75" x14ac:dyDescent="0.25">
      <c r="A106" s="56"/>
      <c r="B106" s="56"/>
      <c r="E106" s="52" t="s">
        <v>78</v>
      </c>
      <c r="F106" s="57" t="s">
        <v>79</v>
      </c>
      <c r="G106" s="54" t="s">
        <v>19</v>
      </c>
      <c r="H106" s="54" t="s">
        <v>19</v>
      </c>
      <c r="I106" s="54" t="s">
        <v>19</v>
      </c>
      <c r="J106" s="54" t="s">
        <v>19</v>
      </c>
      <c r="K106" s="54" t="s">
        <v>19</v>
      </c>
      <c r="L106" s="55"/>
      <c r="M106" s="54" t="s">
        <v>19</v>
      </c>
      <c r="N106" s="54" t="s">
        <v>19</v>
      </c>
      <c r="O106" s="54" t="s">
        <v>19</v>
      </c>
      <c r="P106" s="54" t="s">
        <v>19</v>
      </c>
      <c r="Q106" s="31"/>
    </row>
    <row r="107" spans="1:17" ht="18.75" x14ac:dyDescent="0.25">
      <c r="A107" s="56"/>
      <c r="B107" s="56"/>
      <c r="E107" s="52" t="s">
        <v>80</v>
      </c>
      <c r="F107" s="58" t="s">
        <v>81</v>
      </c>
      <c r="G107" s="54" t="s">
        <v>82</v>
      </c>
      <c r="H107" s="59"/>
      <c r="I107" s="59"/>
      <c r="J107" s="59"/>
      <c r="K107" s="59"/>
      <c r="L107" s="55"/>
      <c r="M107" s="59"/>
      <c r="N107" s="60"/>
      <c r="O107" s="59"/>
      <c r="P107" s="59"/>
      <c r="Q107" s="31"/>
    </row>
    <row r="108" spans="1:17" ht="18.75" x14ac:dyDescent="0.25">
      <c r="A108" s="56"/>
      <c r="B108" s="56"/>
      <c r="E108" s="52" t="s">
        <v>83</v>
      </c>
      <c r="F108" s="58" t="s">
        <v>84</v>
      </c>
      <c r="G108" s="54" t="s">
        <v>82</v>
      </c>
      <c r="H108" s="59"/>
      <c r="I108" s="59"/>
      <c r="J108" s="59"/>
      <c r="K108" s="59"/>
      <c r="L108" s="55"/>
      <c r="M108" s="59"/>
      <c r="N108" s="60"/>
      <c r="O108" s="59"/>
      <c r="P108" s="59"/>
      <c r="Q108" s="31"/>
    </row>
    <row r="109" spans="1:17" ht="18.75" x14ac:dyDescent="0.15">
      <c r="A109" s="56"/>
      <c r="B109" s="56"/>
      <c r="E109" s="52" t="s">
        <v>85</v>
      </c>
      <c r="F109" s="57" t="s">
        <v>86</v>
      </c>
      <c r="G109" s="54" t="s">
        <v>19</v>
      </c>
      <c r="H109" s="54" t="s">
        <v>19</v>
      </c>
      <c r="I109" s="54" t="s">
        <v>19</v>
      </c>
      <c r="J109" s="54" t="s">
        <v>19</v>
      </c>
      <c r="K109" s="54" t="s">
        <v>19</v>
      </c>
      <c r="L109" s="55"/>
      <c r="M109" s="54" t="s">
        <v>19</v>
      </c>
      <c r="N109" s="54" t="s">
        <v>19</v>
      </c>
      <c r="O109" s="54" t="s">
        <v>19</v>
      </c>
      <c r="P109" s="54" t="s">
        <v>19</v>
      </c>
      <c r="Q109" s="61"/>
    </row>
    <row r="110" spans="1:17" ht="18.75" x14ac:dyDescent="0.15">
      <c r="A110" s="56"/>
      <c r="B110" s="56"/>
      <c r="E110" s="52" t="s">
        <v>87</v>
      </c>
      <c r="F110" s="58" t="s">
        <v>81</v>
      </c>
      <c r="G110" s="54" t="s">
        <v>88</v>
      </c>
      <c r="H110" s="59"/>
      <c r="I110" s="59"/>
      <c r="J110" s="59"/>
      <c r="K110" s="59"/>
      <c r="L110" s="55"/>
      <c r="M110" s="59"/>
      <c r="N110" s="60"/>
      <c r="O110" s="59"/>
      <c r="P110" s="59"/>
      <c r="Q110" s="61"/>
    </row>
    <row r="111" spans="1:17" ht="18.75" x14ac:dyDescent="0.15">
      <c r="A111" s="56"/>
      <c r="B111" s="56"/>
      <c r="E111" s="52" t="s">
        <v>89</v>
      </c>
      <c r="F111" s="58" t="s">
        <v>84</v>
      </c>
      <c r="G111" s="54" t="s">
        <v>88</v>
      </c>
      <c r="H111" s="59"/>
      <c r="I111" s="59"/>
      <c r="J111" s="59"/>
      <c r="K111" s="59"/>
      <c r="L111" s="55"/>
      <c r="M111" s="59"/>
      <c r="N111" s="60"/>
      <c r="O111" s="59"/>
      <c r="P111" s="59"/>
      <c r="Q111" s="61"/>
    </row>
    <row r="112" spans="1:17" ht="22.5" x14ac:dyDescent="0.15">
      <c r="A112" s="56"/>
      <c r="B112" s="56"/>
      <c r="E112" s="52" t="s">
        <v>90</v>
      </c>
      <c r="F112" s="57" t="s">
        <v>91</v>
      </c>
      <c r="G112" s="54" t="s">
        <v>19</v>
      </c>
      <c r="H112" s="54" t="s">
        <v>19</v>
      </c>
      <c r="I112" s="54" t="s">
        <v>19</v>
      </c>
      <c r="J112" s="54" t="s">
        <v>19</v>
      </c>
      <c r="K112" s="54" t="s">
        <v>19</v>
      </c>
      <c r="L112" s="55"/>
      <c r="M112" s="54" t="s">
        <v>19</v>
      </c>
      <c r="N112" s="54" t="s">
        <v>19</v>
      </c>
      <c r="O112" s="54" t="s">
        <v>19</v>
      </c>
      <c r="P112" s="54" t="s">
        <v>19</v>
      </c>
      <c r="Q112" s="61"/>
    </row>
    <row r="113" spans="1:17" ht="18.75" x14ac:dyDescent="0.15">
      <c r="A113" s="56"/>
      <c r="B113" s="56"/>
      <c r="E113" s="52" t="s">
        <v>92</v>
      </c>
      <c r="F113" s="58" t="s">
        <v>81</v>
      </c>
      <c r="G113" s="54" t="s">
        <v>93</v>
      </c>
      <c r="H113" s="59"/>
      <c r="I113" s="59"/>
      <c r="J113" s="59"/>
      <c r="K113" s="59"/>
      <c r="L113" s="55"/>
      <c r="M113" s="59"/>
      <c r="N113" s="60"/>
      <c r="O113" s="59"/>
      <c r="P113" s="59"/>
      <c r="Q113" s="61"/>
    </row>
    <row r="114" spans="1:17" ht="18.75" x14ac:dyDescent="0.15">
      <c r="A114" s="56"/>
      <c r="B114" s="56"/>
      <c r="E114" s="52" t="s">
        <v>94</v>
      </c>
      <c r="F114" s="58" t="s">
        <v>84</v>
      </c>
      <c r="G114" s="54" t="s">
        <v>93</v>
      </c>
      <c r="H114" s="59"/>
      <c r="I114" s="59"/>
      <c r="J114" s="59"/>
      <c r="K114" s="59"/>
      <c r="L114" s="55"/>
      <c r="M114" s="59"/>
      <c r="N114" s="60"/>
      <c r="O114" s="59"/>
      <c r="P114" s="59"/>
      <c r="Q114" s="61"/>
    </row>
    <row r="115" spans="1:17" ht="18.75" x14ac:dyDescent="0.15">
      <c r="A115" s="56"/>
      <c r="B115" s="56"/>
      <c r="E115" s="52" t="s">
        <v>95</v>
      </c>
      <c r="F115" s="57" t="s">
        <v>96</v>
      </c>
      <c r="G115" s="54" t="s">
        <v>19</v>
      </c>
      <c r="H115" s="54" t="s">
        <v>19</v>
      </c>
      <c r="I115" s="54" t="s">
        <v>19</v>
      </c>
      <c r="J115" s="54" t="s">
        <v>19</v>
      </c>
      <c r="K115" s="54" t="s">
        <v>19</v>
      </c>
      <c r="L115" s="55"/>
      <c r="M115" s="54" t="s">
        <v>19</v>
      </c>
      <c r="N115" s="54" t="s">
        <v>19</v>
      </c>
      <c r="O115" s="54" t="s">
        <v>19</v>
      </c>
      <c r="P115" s="54" t="s">
        <v>19</v>
      </c>
      <c r="Q115" s="61"/>
    </row>
    <row r="116" spans="1:17" ht="18.75" x14ac:dyDescent="0.15">
      <c r="A116" s="56"/>
      <c r="B116" s="56"/>
      <c r="E116" s="52" t="s">
        <v>97</v>
      </c>
      <c r="F116" s="58" t="s">
        <v>81</v>
      </c>
      <c r="G116" s="54" t="s">
        <v>98</v>
      </c>
      <c r="H116" s="59"/>
      <c r="I116" s="59"/>
      <c r="J116" s="59"/>
      <c r="K116" s="59"/>
      <c r="L116" s="55"/>
      <c r="M116" s="59"/>
      <c r="N116" s="60"/>
      <c r="O116" s="59"/>
      <c r="P116" s="59"/>
      <c r="Q116" s="61"/>
    </row>
    <row r="117" spans="1:17" ht="18.75" x14ac:dyDescent="0.15">
      <c r="A117" s="56"/>
      <c r="B117" s="56"/>
      <c r="E117" s="52" t="s">
        <v>99</v>
      </c>
      <c r="F117" s="58" t="s">
        <v>84</v>
      </c>
      <c r="G117" s="54" t="s">
        <v>98</v>
      </c>
      <c r="H117" s="59"/>
      <c r="I117" s="59"/>
      <c r="J117" s="59"/>
      <c r="K117" s="59"/>
      <c r="L117" s="55"/>
      <c r="M117" s="59"/>
      <c r="N117" s="60"/>
      <c r="O117" s="59"/>
      <c r="P117" s="59"/>
      <c r="Q117" s="61"/>
    </row>
    <row r="118" spans="1:17" ht="22.5" x14ac:dyDescent="0.15">
      <c r="A118" s="56"/>
      <c r="B118" s="56"/>
      <c r="E118" s="52" t="s">
        <v>100</v>
      </c>
      <c r="F118" s="57" t="s">
        <v>101</v>
      </c>
      <c r="G118" s="54" t="s">
        <v>19</v>
      </c>
      <c r="H118" s="54" t="s">
        <v>19</v>
      </c>
      <c r="I118" s="54" t="s">
        <v>19</v>
      </c>
      <c r="J118" s="54" t="s">
        <v>19</v>
      </c>
      <c r="K118" s="54" t="s">
        <v>19</v>
      </c>
      <c r="L118" s="55"/>
      <c r="M118" s="54" t="s">
        <v>19</v>
      </c>
      <c r="N118" s="54" t="s">
        <v>19</v>
      </c>
      <c r="O118" s="54" t="s">
        <v>19</v>
      </c>
      <c r="P118" s="54" t="s">
        <v>19</v>
      </c>
      <c r="Q118" s="61"/>
    </row>
    <row r="119" spans="1:17" ht="18.75" x14ac:dyDescent="0.15">
      <c r="A119" s="56"/>
      <c r="B119" s="56"/>
      <c r="E119" s="52" t="s">
        <v>102</v>
      </c>
      <c r="F119" s="58" t="s">
        <v>81</v>
      </c>
      <c r="G119" s="54" t="s">
        <v>98</v>
      </c>
      <c r="H119" s="59"/>
      <c r="I119" s="59"/>
      <c r="J119" s="59"/>
      <c r="K119" s="59"/>
      <c r="L119" s="55"/>
      <c r="M119" s="59"/>
      <c r="N119" s="60"/>
      <c r="O119" s="59"/>
      <c r="P119" s="59"/>
      <c r="Q119" s="61"/>
    </row>
    <row r="120" spans="1:17" ht="18.75" x14ac:dyDescent="0.15">
      <c r="A120" s="56"/>
      <c r="B120" s="56"/>
      <c r="E120" s="52" t="s">
        <v>103</v>
      </c>
      <c r="F120" s="58" t="s">
        <v>84</v>
      </c>
      <c r="G120" s="54" t="s">
        <v>98</v>
      </c>
      <c r="H120" s="59"/>
      <c r="I120" s="59"/>
      <c r="J120" s="59"/>
      <c r="K120" s="59"/>
      <c r="L120" s="55"/>
      <c r="M120" s="59"/>
      <c r="N120" s="60"/>
      <c r="O120" s="59"/>
      <c r="P120" s="59"/>
      <c r="Q120" s="61"/>
    </row>
    <row r="121" spans="1:17" ht="22.5" x14ac:dyDescent="0.15">
      <c r="A121" s="56"/>
      <c r="B121" s="56"/>
      <c r="E121" s="52" t="s">
        <v>104</v>
      </c>
      <c r="F121" s="57" t="s">
        <v>105</v>
      </c>
      <c r="G121" s="54" t="s">
        <v>19</v>
      </c>
      <c r="H121" s="54" t="s">
        <v>19</v>
      </c>
      <c r="I121" s="54" t="s">
        <v>19</v>
      </c>
      <c r="J121" s="54" t="s">
        <v>19</v>
      </c>
      <c r="K121" s="54" t="s">
        <v>19</v>
      </c>
      <c r="L121" s="55"/>
      <c r="M121" s="54" t="s">
        <v>19</v>
      </c>
      <c r="N121" s="54" t="s">
        <v>19</v>
      </c>
      <c r="O121" s="54" t="s">
        <v>19</v>
      </c>
      <c r="P121" s="54" t="s">
        <v>19</v>
      </c>
      <c r="Q121" s="61"/>
    </row>
    <row r="122" spans="1:17" ht="18.75" x14ac:dyDescent="0.15">
      <c r="A122" s="56"/>
      <c r="B122" s="56"/>
      <c r="E122" s="52" t="s">
        <v>106</v>
      </c>
      <c r="F122" s="58" t="s">
        <v>81</v>
      </c>
      <c r="G122" s="54" t="s">
        <v>107</v>
      </c>
      <c r="H122" s="59"/>
      <c r="I122" s="59"/>
      <c r="J122" s="59"/>
      <c r="K122" s="59"/>
      <c r="L122" s="55"/>
      <c r="M122" s="59"/>
      <c r="N122" s="60"/>
      <c r="O122" s="59"/>
      <c r="P122" s="59"/>
      <c r="Q122" s="61"/>
    </row>
    <row r="123" spans="1:17" ht="18.75" x14ac:dyDescent="0.15">
      <c r="A123" s="56"/>
      <c r="B123" s="56"/>
      <c r="E123" s="52" t="s">
        <v>108</v>
      </c>
      <c r="F123" s="58" t="s">
        <v>84</v>
      </c>
      <c r="G123" s="54" t="s">
        <v>107</v>
      </c>
      <c r="H123" s="59"/>
      <c r="I123" s="59"/>
      <c r="J123" s="59"/>
      <c r="K123" s="59"/>
      <c r="L123" s="55"/>
      <c r="M123" s="59"/>
      <c r="N123" s="60"/>
      <c r="O123" s="59"/>
      <c r="P123" s="59"/>
      <c r="Q123" s="61"/>
    </row>
    <row r="124" spans="1:17" ht="18.75" x14ac:dyDescent="0.15">
      <c r="A124" s="56"/>
      <c r="B124" s="56"/>
      <c r="E124" s="52" t="s">
        <v>109</v>
      </c>
      <c r="F124" s="57" t="s">
        <v>110</v>
      </c>
      <c r="G124" s="54" t="s">
        <v>19</v>
      </c>
      <c r="H124" s="54" t="s">
        <v>19</v>
      </c>
      <c r="I124" s="54" t="s">
        <v>19</v>
      </c>
      <c r="J124" s="54" t="s">
        <v>19</v>
      </c>
      <c r="K124" s="54" t="s">
        <v>19</v>
      </c>
      <c r="L124" s="55"/>
      <c r="M124" s="54" t="s">
        <v>19</v>
      </c>
      <c r="N124" s="54" t="s">
        <v>19</v>
      </c>
      <c r="O124" s="54" t="s">
        <v>19</v>
      </c>
      <c r="P124" s="54" t="s">
        <v>19</v>
      </c>
      <c r="Q124" s="61"/>
    </row>
    <row r="125" spans="1:17" ht="18.75" x14ac:dyDescent="0.15">
      <c r="A125" s="56"/>
      <c r="B125" s="56"/>
      <c r="E125" s="52" t="s">
        <v>111</v>
      </c>
      <c r="F125" s="58" t="s">
        <v>81</v>
      </c>
      <c r="G125" s="54" t="s">
        <v>112</v>
      </c>
      <c r="H125" s="59"/>
      <c r="I125" s="59"/>
      <c r="J125" s="59"/>
      <c r="K125" s="59"/>
      <c r="L125" s="55"/>
      <c r="M125" s="59"/>
      <c r="N125" s="60"/>
      <c r="O125" s="59"/>
      <c r="P125" s="59"/>
      <c r="Q125" s="61"/>
    </row>
    <row r="126" spans="1:17" ht="18.75" x14ac:dyDescent="0.15">
      <c r="A126" s="56"/>
      <c r="B126" s="56"/>
      <c r="E126" s="52" t="s">
        <v>113</v>
      </c>
      <c r="F126" s="58" t="s">
        <v>84</v>
      </c>
      <c r="G126" s="54" t="s">
        <v>112</v>
      </c>
      <c r="H126" s="59"/>
      <c r="I126" s="59"/>
      <c r="J126" s="59"/>
      <c r="K126" s="59"/>
      <c r="L126" s="55"/>
      <c r="M126" s="59"/>
      <c r="N126" s="60"/>
      <c r="O126" s="59"/>
      <c r="P126" s="59"/>
      <c r="Q126" s="61"/>
    </row>
    <row r="127" spans="1:17" ht="18.75" x14ac:dyDescent="0.15">
      <c r="A127" s="56"/>
      <c r="B127" s="56"/>
      <c r="E127" s="52" t="s">
        <v>114</v>
      </c>
      <c r="F127" s="57" t="s">
        <v>115</v>
      </c>
      <c r="G127" s="54" t="s">
        <v>19</v>
      </c>
      <c r="H127" s="54" t="s">
        <v>19</v>
      </c>
      <c r="I127" s="54" t="s">
        <v>19</v>
      </c>
      <c r="J127" s="54" t="s">
        <v>19</v>
      </c>
      <c r="K127" s="54" t="s">
        <v>19</v>
      </c>
      <c r="L127" s="55"/>
      <c r="M127" s="54" t="s">
        <v>19</v>
      </c>
      <c r="N127" s="54" t="s">
        <v>19</v>
      </c>
      <c r="O127" s="54" t="s">
        <v>19</v>
      </c>
      <c r="P127" s="54" t="s">
        <v>19</v>
      </c>
      <c r="Q127" s="61"/>
    </row>
    <row r="128" spans="1:17" ht="18.75" x14ac:dyDescent="0.15">
      <c r="A128" s="56"/>
      <c r="B128" s="56"/>
      <c r="E128" s="52" t="s">
        <v>116</v>
      </c>
      <c r="F128" s="58" t="s">
        <v>81</v>
      </c>
      <c r="G128" s="54" t="s">
        <v>117</v>
      </c>
      <c r="H128" s="59"/>
      <c r="I128" s="59"/>
      <c r="J128" s="59"/>
      <c r="K128" s="59"/>
      <c r="L128" s="55"/>
      <c r="M128" s="59"/>
      <c r="N128" s="60"/>
      <c r="O128" s="59"/>
      <c r="P128" s="59"/>
      <c r="Q128" s="61"/>
    </row>
    <row r="129" spans="1:17" ht="18.75" x14ac:dyDescent="0.15">
      <c r="A129" s="56"/>
      <c r="B129" s="56"/>
      <c r="E129" s="52" t="s">
        <v>118</v>
      </c>
      <c r="F129" s="58" t="s">
        <v>84</v>
      </c>
      <c r="G129" s="54" t="s">
        <v>117</v>
      </c>
      <c r="H129" s="59"/>
      <c r="I129" s="59"/>
      <c r="J129" s="59"/>
      <c r="K129" s="59"/>
      <c r="L129" s="55"/>
      <c r="M129" s="59"/>
      <c r="N129" s="60"/>
      <c r="O129" s="59"/>
      <c r="P129" s="59"/>
      <c r="Q129" s="61"/>
    </row>
    <row r="130" spans="1:17" ht="18.75" x14ac:dyDescent="0.15">
      <c r="A130" s="56"/>
      <c r="B130" s="56"/>
      <c r="E130" s="52" t="s">
        <v>119</v>
      </c>
      <c r="F130" s="57" t="s">
        <v>120</v>
      </c>
      <c r="G130" s="54" t="s">
        <v>19</v>
      </c>
      <c r="H130" s="54" t="s">
        <v>19</v>
      </c>
      <c r="I130" s="54" t="s">
        <v>19</v>
      </c>
      <c r="J130" s="54" t="s">
        <v>19</v>
      </c>
      <c r="K130" s="54" t="s">
        <v>19</v>
      </c>
      <c r="L130" s="55"/>
      <c r="M130" s="54" t="s">
        <v>19</v>
      </c>
      <c r="N130" s="54" t="s">
        <v>19</v>
      </c>
      <c r="O130" s="54" t="s">
        <v>19</v>
      </c>
      <c r="P130" s="54" t="s">
        <v>19</v>
      </c>
      <c r="Q130" s="61"/>
    </row>
    <row r="131" spans="1:17" ht="18.75" x14ac:dyDescent="0.15">
      <c r="A131" s="56"/>
      <c r="B131" s="56"/>
      <c r="E131" s="52" t="s">
        <v>121</v>
      </c>
      <c r="F131" s="58" t="s">
        <v>81</v>
      </c>
      <c r="G131" s="54" t="s">
        <v>122</v>
      </c>
      <c r="H131" s="59"/>
      <c r="I131" s="59"/>
      <c r="J131" s="59"/>
      <c r="K131" s="59"/>
      <c r="L131" s="55"/>
      <c r="M131" s="59"/>
      <c r="N131" s="60"/>
      <c r="O131" s="59"/>
      <c r="P131" s="59"/>
      <c r="Q131" s="61"/>
    </row>
    <row r="132" spans="1:17" ht="18.75" x14ac:dyDescent="0.15">
      <c r="A132" s="56"/>
      <c r="B132" s="56"/>
      <c r="E132" s="52" t="s">
        <v>123</v>
      </c>
      <c r="F132" s="58" t="s">
        <v>84</v>
      </c>
      <c r="G132" s="54" t="s">
        <v>122</v>
      </c>
      <c r="H132" s="59"/>
      <c r="I132" s="59"/>
      <c r="J132" s="59"/>
      <c r="K132" s="59"/>
      <c r="L132" s="55"/>
      <c r="M132" s="59"/>
      <c r="N132" s="60"/>
      <c r="O132" s="59"/>
      <c r="P132" s="59"/>
      <c r="Q132" s="61"/>
    </row>
    <row r="133" spans="1:17" ht="18.75" x14ac:dyDescent="0.15">
      <c r="A133" s="56"/>
      <c r="B133" s="56"/>
      <c r="E133" s="52" t="s">
        <v>124</v>
      </c>
      <c r="F133" s="57" t="s">
        <v>125</v>
      </c>
      <c r="G133" s="54" t="s">
        <v>19</v>
      </c>
      <c r="H133" s="54" t="s">
        <v>19</v>
      </c>
      <c r="I133" s="54" t="s">
        <v>19</v>
      </c>
      <c r="J133" s="54" t="s">
        <v>19</v>
      </c>
      <c r="K133" s="54" t="s">
        <v>19</v>
      </c>
      <c r="L133" s="55"/>
      <c r="M133" s="54" t="s">
        <v>19</v>
      </c>
      <c r="N133" s="54" t="s">
        <v>19</v>
      </c>
      <c r="O133" s="54" t="s">
        <v>19</v>
      </c>
      <c r="P133" s="54" t="s">
        <v>19</v>
      </c>
      <c r="Q133" s="61"/>
    </row>
    <row r="134" spans="1:17" ht="18.75" x14ac:dyDescent="0.15">
      <c r="A134" s="56"/>
      <c r="B134" s="56"/>
      <c r="E134" s="52" t="s">
        <v>126</v>
      </c>
      <c r="F134" s="58" t="s">
        <v>81</v>
      </c>
      <c r="G134" s="54" t="s">
        <v>127</v>
      </c>
      <c r="H134" s="59"/>
      <c r="I134" s="59"/>
      <c r="J134" s="59"/>
      <c r="K134" s="59"/>
      <c r="L134" s="55"/>
      <c r="M134" s="59"/>
      <c r="N134" s="60"/>
      <c r="O134" s="59"/>
      <c r="P134" s="59"/>
      <c r="Q134" s="61"/>
    </row>
    <row r="135" spans="1:17" ht="18.75" x14ac:dyDescent="0.15">
      <c r="A135" s="56"/>
      <c r="B135" s="56"/>
      <c r="E135" s="52" t="s">
        <v>128</v>
      </c>
      <c r="F135" s="58" t="s">
        <v>84</v>
      </c>
      <c r="G135" s="54" t="s">
        <v>127</v>
      </c>
      <c r="H135" s="59"/>
      <c r="I135" s="59"/>
      <c r="J135" s="59"/>
      <c r="K135" s="59"/>
      <c r="L135" s="55"/>
      <c r="M135" s="59"/>
      <c r="N135" s="60"/>
      <c r="O135" s="59"/>
      <c r="P135" s="59"/>
      <c r="Q135" s="61"/>
    </row>
    <row r="136" spans="1:17" ht="18.75" hidden="1" x14ac:dyDescent="0.15">
      <c r="A136" s="56"/>
      <c r="B136" s="89" t="s">
        <v>124</v>
      </c>
      <c r="E136" s="52" t="str">
        <f>B136</f>
        <v>9.10</v>
      </c>
      <c r="F136" s="62"/>
      <c r="G136" s="63"/>
      <c r="H136" s="54" t="s">
        <v>19</v>
      </c>
      <c r="I136" s="54" t="s">
        <v>19</v>
      </c>
      <c r="J136" s="54" t="s">
        <v>19</v>
      </c>
      <c r="K136" s="54" t="s">
        <v>19</v>
      </c>
      <c r="L136" s="55"/>
      <c r="M136" s="54" t="s">
        <v>19</v>
      </c>
      <c r="N136" s="54" t="s">
        <v>19</v>
      </c>
      <c r="O136" s="54" t="s">
        <v>19</v>
      </c>
      <c r="P136" s="54" t="s">
        <v>19</v>
      </c>
      <c r="Q136" s="61"/>
    </row>
    <row r="137" spans="1:17" ht="18.75" hidden="1" x14ac:dyDescent="0.15">
      <c r="A137" s="56"/>
      <c r="B137" s="89"/>
      <c r="E137" s="64" t="str">
        <f>B136&amp;".1"</f>
        <v>9.10.1</v>
      </c>
      <c r="F137" s="58" t="s">
        <v>81</v>
      </c>
      <c r="G137" s="64" t="str">
        <f>IF(G136="","x",G136)</f>
        <v>x</v>
      </c>
      <c r="H137" s="59"/>
      <c r="I137" s="59"/>
      <c r="J137" s="59"/>
      <c r="K137" s="59"/>
      <c r="L137" s="55"/>
      <c r="M137" s="59"/>
      <c r="N137" s="60"/>
      <c r="O137" s="59"/>
      <c r="P137" s="59"/>
      <c r="Q137" s="61"/>
    </row>
    <row r="138" spans="1:17" ht="18.75" hidden="1" x14ac:dyDescent="0.15">
      <c r="A138" s="56"/>
      <c r="B138" s="89"/>
      <c r="E138" s="64" t="str">
        <f>B136&amp;".2"</f>
        <v>9.10.2</v>
      </c>
      <c r="F138" s="58" t="s">
        <v>84</v>
      </c>
      <c r="G138" s="64" t="str">
        <f>IF(G136="","x",G136)</f>
        <v>x</v>
      </c>
      <c r="H138" s="59"/>
      <c r="I138" s="59"/>
      <c r="J138" s="59"/>
      <c r="K138" s="59"/>
      <c r="L138" s="55"/>
      <c r="M138" s="59"/>
      <c r="N138" s="60"/>
      <c r="O138" s="59"/>
      <c r="P138" s="59"/>
      <c r="Q138" s="61"/>
    </row>
    <row r="139" spans="1:17" ht="18.75" x14ac:dyDescent="0.25">
      <c r="E139" s="65"/>
      <c r="F139" s="66" t="s">
        <v>129</v>
      </c>
      <c r="G139" s="66"/>
      <c r="H139" s="67"/>
      <c r="I139" s="67"/>
      <c r="J139" s="67"/>
      <c r="K139" s="67"/>
      <c r="L139" s="42"/>
      <c r="M139" s="67"/>
      <c r="N139" s="68"/>
      <c r="O139" s="67"/>
      <c r="P139" s="67"/>
      <c r="Q139" s="61"/>
    </row>
    <row r="140" spans="1:17" ht="22.5" x14ac:dyDescent="0.15">
      <c r="B140" s="2" t="s">
        <v>130</v>
      </c>
      <c r="E140" s="16" t="s">
        <v>131</v>
      </c>
      <c r="F140" s="17" t="s">
        <v>132</v>
      </c>
      <c r="G140" s="18" t="s">
        <v>19</v>
      </c>
      <c r="H140" s="18" t="s">
        <v>19</v>
      </c>
      <c r="I140" s="18" t="s">
        <v>19</v>
      </c>
      <c r="J140" s="18" t="s">
        <v>19</v>
      </c>
      <c r="K140" s="18" t="s">
        <v>19</v>
      </c>
      <c r="L140" s="69"/>
      <c r="M140" s="18" t="s">
        <v>19</v>
      </c>
      <c r="N140" s="18" t="s">
        <v>19</v>
      </c>
      <c r="O140" s="18" t="s">
        <v>19</v>
      </c>
      <c r="P140" s="18" t="s">
        <v>19</v>
      </c>
      <c r="Q140" s="61"/>
    </row>
    <row r="141" spans="1:17" ht="22.5" x14ac:dyDescent="0.15">
      <c r="B141" s="89" t="s">
        <v>133</v>
      </c>
      <c r="E141" s="16" t="str">
        <f>B141</f>
        <v>10.0</v>
      </c>
      <c r="F141" s="25" t="s">
        <v>134</v>
      </c>
      <c r="G141" s="18" t="s">
        <v>50</v>
      </c>
      <c r="H141" s="28">
        <f>SUM(H142:H145)</f>
        <v>8999.3481920000031</v>
      </c>
      <c r="I141" s="28">
        <f>SUM(I142:I145)</f>
        <v>3341.7878217513971</v>
      </c>
      <c r="J141" s="28">
        <f>SUM(J142:J145)</f>
        <v>8999.3481920000031</v>
      </c>
      <c r="K141" s="28">
        <f>SUM(K142:K145)</f>
        <v>3341.7878217513971</v>
      </c>
      <c r="L141" s="69"/>
      <c r="M141" s="28">
        <f>SUM(M142:M145)</f>
        <v>21660.955290000005</v>
      </c>
      <c r="N141" s="30">
        <f>SUM(N142:N145)</f>
        <v>0</v>
      </c>
      <c r="O141" s="28">
        <f>SUM(O142:O145)</f>
        <v>21660.955290000005</v>
      </c>
      <c r="P141" s="28">
        <f>SUM(P142:P145)</f>
        <v>3341.7878217513971</v>
      </c>
      <c r="Q141" s="61"/>
    </row>
    <row r="142" spans="1:17" ht="18.75" x14ac:dyDescent="0.15">
      <c r="B142" s="89"/>
      <c r="E142" s="47" t="str">
        <f>B141&amp;".1"</f>
        <v>10.0.1</v>
      </c>
      <c r="F142" s="70" t="s">
        <v>135</v>
      </c>
      <c r="G142" s="18" t="s">
        <v>50</v>
      </c>
      <c r="H142" s="28">
        <f t="shared" ref="H142:P145" si="0">SUMIF($F$146:$F$166,$F142,H$146:H$166)</f>
        <v>0</v>
      </c>
      <c r="I142" s="28">
        <f t="shared" si="0"/>
        <v>0</v>
      </c>
      <c r="J142" s="28">
        <f t="shared" si="0"/>
        <v>0</v>
      </c>
      <c r="K142" s="28">
        <f t="shared" si="0"/>
        <v>0</v>
      </c>
      <c r="L142" s="69"/>
      <c r="M142" s="28">
        <f t="shared" si="0"/>
        <v>0</v>
      </c>
      <c r="N142" s="30">
        <f t="shared" si="0"/>
        <v>0</v>
      </c>
      <c r="O142" s="28">
        <f t="shared" si="0"/>
        <v>0</v>
      </c>
      <c r="P142" s="28">
        <f t="shared" si="0"/>
        <v>0</v>
      </c>
      <c r="Q142" s="61"/>
    </row>
    <row r="143" spans="1:17" ht="18.75" x14ac:dyDescent="0.15">
      <c r="B143" s="89"/>
      <c r="E143" s="47" t="str">
        <f>B141&amp;".2"</f>
        <v>10.0.2</v>
      </c>
      <c r="F143" s="70" t="s">
        <v>136</v>
      </c>
      <c r="G143" s="18" t="s">
        <v>50</v>
      </c>
      <c r="H143" s="28">
        <f t="shared" si="0"/>
        <v>16.294</v>
      </c>
      <c r="I143" s="28">
        <f t="shared" si="0"/>
        <v>16.294</v>
      </c>
      <c r="J143" s="28">
        <f t="shared" si="0"/>
        <v>16.294</v>
      </c>
      <c r="K143" s="28">
        <f t="shared" si="0"/>
        <v>16.294</v>
      </c>
      <c r="L143" s="69"/>
      <c r="M143" s="28">
        <f t="shared" si="0"/>
        <v>578.76</v>
      </c>
      <c r="N143" s="30">
        <f t="shared" si="0"/>
        <v>0</v>
      </c>
      <c r="O143" s="28">
        <f t="shared" si="0"/>
        <v>578.76</v>
      </c>
      <c r="P143" s="28">
        <f t="shared" si="0"/>
        <v>16.294</v>
      </c>
      <c r="Q143" s="61"/>
    </row>
    <row r="144" spans="1:17" ht="18.75" x14ac:dyDescent="0.15">
      <c r="B144" s="89"/>
      <c r="E144" s="47" t="str">
        <f>B141&amp;".3"</f>
        <v>10.0.3</v>
      </c>
      <c r="F144" s="70" t="s">
        <v>137</v>
      </c>
      <c r="G144" s="18" t="s">
        <v>50</v>
      </c>
      <c r="H144" s="28">
        <f t="shared" si="0"/>
        <v>0</v>
      </c>
      <c r="I144" s="28">
        <f t="shared" si="0"/>
        <v>0</v>
      </c>
      <c r="J144" s="28">
        <f t="shared" si="0"/>
        <v>0</v>
      </c>
      <c r="K144" s="28">
        <f t="shared" si="0"/>
        <v>0</v>
      </c>
      <c r="L144" s="69"/>
      <c r="M144" s="28">
        <f t="shared" si="0"/>
        <v>5221.076</v>
      </c>
      <c r="N144" s="30">
        <f t="shared" si="0"/>
        <v>0</v>
      </c>
      <c r="O144" s="28">
        <f t="shared" si="0"/>
        <v>5221.076</v>
      </c>
      <c r="P144" s="28">
        <f t="shared" si="0"/>
        <v>0</v>
      </c>
      <c r="Q144" s="61"/>
    </row>
    <row r="145" spans="1:17" ht="18.75" x14ac:dyDescent="0.15">
      <c r="B145" s="89"/>
      <c r="E145" s="47" t="str">
        <f>B141&amp;".4"</f>
        <v>10.0.4</v>
      </c>
      <c r="F145" s="70" t="s">
        <v>138</v>
      </c>
      <c r="G145" s="18" t="s">
        <v>50</v>
      </c>
      <c r="H145" s="28">
        <f t="shared" si="0"/>
        <v>8983.0541920000032</v>
      </c>
      <c r="I145" s="28">
        <f t="shared" si="0"/>
        <v>3325.4938217513973</v>
      </c>
      <c r="J145" s="28">
        <f t="shared" si="0"/>
        <v>8983.0541920000032</v>
      </c>
      <c r="K145" s="28">
        <f t="shared" si="0"/>
        <v>3325.4938217513973</v>
      </c>
      <c r="L145" s="69"/>
      <c r="M145" s="28">
        <f t="shared" si="0"/>
        <v>15861.119290000004</v>
      </c>
      <c r="N145" s="30">
        <f t="shared" si="0"/>
        <v>0</v>
      </c>
      <c r="O145" s="28">
        <f t="shared" si="0"/>
        <v>15861.119290000004</v>
      </c>
      <c r="P145" s="28">
        <f t="shared" si="0"/>
        <v>3325.4938217513973</v>
      </c>
      <c r="Q145" s="61"/>
    </row>
    <row r="146" spans="1:17" ht="18.75" hidden="1" x14ac:dyDescent="0.15">
      <c r="B146" s="89" t="s">
        <v>133</v>
      </c>
      <c r="E146" s="16" t="str">
        <f>B146</f>
        <v>10.0</v>
      </c>
      <c r="F146" s="71"/>
      <c r="G146" s="18" t="s">
        <v>50</v>
      </c>
      <c r="H146" s="28">
        <f>SUM(H147:H150)</f>
        <v>0</v>
      </c>
      <c r="I146" s="28">
        <f>SUM(I147:I150)</f>
        <v>0</v>
      </c>
      <c r="J146" s="28">
        <f>SUM(J147:J150)</f>
        <v>0</v>
      </c>
      <c r="K146" s="28">
        <f>SUM(K147:K150)</f>
        <v>0</v>
      </c>
      <c r="L146" s="69">
        <f>F146</f>
        <v>0</v>
      </c>
      <c r="M146" s="28">
        <f>SUM(M147:M150)</f>
        <v>0</v>
      </c>
      <c r="N146" s="30">
        <f>SUM(N147:N150)</f>
        <v>0</v>
      </c>
      <c r="O146" s="28">
        <f>SUM(O147:O150)</f>
        <v>0</v>
      </c>
      <c r="P146" s="28">
        <f>SUM(P147:P150)</f>
        <v>0</v>
      </c>
      <c r="Q146" s="61"/>
    </row>
    <row r="147" spans="1:17" ht="18.75" hidden="1" x14ac:dyDescent="0.15">
      <c r="A147" s="72"/>
      <c r="B147" s="89"/>
      <c r="E147" s="47" t="str">
        <f>B146&amp;".1"</f>
        <v>10.0.1</v>
      </c>
      <c r="F147" s="70" t="s">
        <v>135</v>
      </c>
      <c r="G147" s="18" t="s">
        <v>50</v>
      </c>
      <c r="H147" s="36"/>
      <c r="I147" s="36"/>
      <c r="J147" s="36"/>
      <c r="K147" s="36"/>
      <c r="L147" s="69"/>
      <c r="M147" s="36"/>
      <c r="N147" s="30"/>
      <c r="O147" s="36"/>
      <c r="P147" s="36"/>
      <c r="Q147" s="61"/>
    </row>
    <row r="148" spans="1:17" ht="18.75" hidden="1" x14ac:dyDescent="0.15">
      <c r="B148" s="89"/>
      <c r="E148" s="47" t="str">
        <f>B146&amp;".2"</f>
        <v>10.0.2</v>
      </c>
      <c r="F148" s="70" t="s">
        <v>136</v>
      </c>
      <c r="G148" s="18" t="s">
        <v>50</v>
      </c>
      <c r="H148" s="36"/>
      <c r="I148" s="36"/>
      <c r="J148" s="36"/>
      <c r="K148" s="36"/>
      <c r="L148" s="69"/>
      <c r="M148" s="36"/>
      <c r="N148" s="30"/>
      <c r="O148" s="36"/>
      <c r="P148" s="36"/>
      <c r="Q148" s="61"/>
    </row>
    <row r="149" spans="1:17" ht="18.75" hidden="1" x14ac:dyDescent="0.15">
      <c r="B149" s="89"/>
      <c r="E149" s="47" t="str">
        <f>B146&amp;".3"</f>
        <v>10.0.3</v>
      </c>
      <c r="F149" s="70" t="s">
        <v>137</v>
      </c>
      <c r="G149" s="18" t="s">
        <v>50</v>
      </c>
      <c r="H149" s="36"/>
      <c r="I149" s="36"/>
      <c r="J149" s="36"/>
      <c r="K149" s="36"/>
      <c r="L149" s="69"/>
      <c r="M149" s="36"/>
      <c r="N149" s="30"/>
      <c r="O149" s="36"/>
      <c r="P149" s="36"/>
      <c r="Q149" s="61"/>
    </row>
    <row r="150" spans="1:17" ht="18.75" hidden="1" x14ac:dyDescent="0.15">
      <c r="B150" s="89"/>
      <c r="E150" s="47" t="str">
        <f>B146&amp;".4"</f>
        <v>10.0.4</v>
      </c>
      <c r="F150" s="70" t="s">
        <v>138</v>
      </c>
      <c r="G150" s="18" t="s">
        <v>50</v>
      </c>
      <c r="H150" s="36"/>
      <c r="I150" s="36"/>
      <c r="J150" s="36"/>
      <c r="K150" s="36"/>
      <c r="L150" s="69"/>
      <c r="M150" s="36"/>
      <c r="N150" s="30"/>
      <c r="O150" s="36"/>
      <c r="P150" s="36"/>
      <c r="Q150" s="61"/>
    </row>
    <row r="151" spans="1:17" ht="18.75" x14ac:dyDescent="0.15">
      <c r="B151" s="89" t="s">
        <v>139</v>
      </c>
      <c r="E151" s="16" t="str">
        <f>B151</f>
        <v>10.1</v>
      </c>
      <c r="F151" s="71" t="s">
        <v>56</v>
      </c>
      <c r="G151" s="18" t="s">
        <v>50</v>
      </c>
      <c r="H151" s="28">
        <f>SUM(H152:H155)</f>
        <v>3341.7878217513971</v>
      </c>
      <c r="I151" s="28">
        <f>SUM(I152:I155)</f>
        <v>3341.7878217513971</v>
      </c>
      <c r="J151" s="28">
        <f>SUM(J152:J155)</f>
        <v>3341.7878217513971</v>
      </c>
      <c r="K151" s="28">
        <f>SUM(K152:K155)</f>
        <v>3341.7878217513971</v>
      </c>
      <c r="L151" s="73" t="str">
        <f>F151</f>
        <v>амортизация</v>
      </c>
      <c r="M151" s="28">
        <f>SUM(M152:M155)</f>
        <v>7576.4140900000002</v>
      </c>
      <c r="N151" s="30">
        <f>SUM(N152:N155)</f>
        <v>0</v>
      </c>
      <c r="O151" s="28">
        <f>SUM(O152:O155)</f>
        <v>7576.4140900000002</v>
      </c>
      <c r="P151" s="28">
        <f>SUM(P152:P155)</f>
        <v>3341.7878217513971</v>
      </c>
      <c r="Q151" s="61"/>
    </row>
    <row r="152" spans="1:17" ht="18.75" x14ac:dyDescent="0.15">
      <c r="B152" s="89"/>
      <c r="E152" s="47" t="str">
        <f>B151&amp;".1"</f>
        <v>10.1.1</v>
      </c>
      <c r="F152" s="70" t="s">
        <v>135</v>
      </c>
      <c r="G152" s="18" t="s">
        <v>50</v>
      </c>
      <c r="H152" s="36">
        <f>I152</f>
        <v>0</v>
      </c>
      <c r="I152" s="36">
        <v>0</v>
      </c>
      <c r="J152" s="36">
        <f>H152</f>
        <v>0</v>
      </c>
      <c r="K152" s="36">
        <v>0</v>
      </c>
      <c r="L152" s="69"/>
      <c r="M152" s="36">
        <v>0</v>
      </c>
      <c r="N152" s="30"/>
      <c r="O152" s="36">
        <f>M152</f>
        <v>0</v>
      </c>
      <c r="P152" s="36">
        <v>0</v>
      </c>
      <c r="Q152" s="61"/>
    </row>
    <row r="153" spans="1:17" ht="18.75" x14ac:dyDescent="0.15">
      <c r="B153" s="89"/>
      <c r="E153" s="47" t="str">
        <f>B151&amp;".2"</f>
        <v>10.1.2</v>
      </c>
      <c r="F153" s="70" t="s">
        <v>136</v>
      </c>
      <c r="G153" s="18" t="s">
        <v>50</v>
      </c>
      <c r="H153" s="36">
        <f>I153</f>
        <v>16.294</v>
      </c>
      <c r="I153" s="36">
        <v>16.294</v>
      </c>
      <c r="J153" s="36">
        <f>H153</f>
        <v>16.294</v>
      </c>
      <c r="K153" s="36">
        <v>16.294</v>
      </c>
      <c r="L153" s="69"/>
      <c r="M153" s="36">
        <v>578.76</v>
      </c>
      <c r="N153" s="30"/>
      <c r="O153" s="36">
        <f>M153</f>
        <v>578.76</v>
      </c>
      <c r="P153" s="36">
        <v>16.294</v>
      </c>
      <c r="Q153" s="61"/>
    </row>
    <row r="154" spans="1:17" ht="18.75" x14ac:dyDescent="0.15">
      <c r="B154" s="89"/>
      <c r="E154" s="47" t="str">
        <f>B151&amp;".3"</f>
        <v>10.1.3</v>
      </c>
      <c r="F154" s="70" t="s">
        <v>137</v>
      </c>
      <c r="G154" s="18" t="s">
        <v>50</v>
      </c>
      <c r="H154" s="36">
        <f>I154</f>
        <v>0</v>
      </c>
      <c r="I154" s="36">
        <v>0</v>
      </c>
      <c r="J154" s="36">
        <f>H154</f>
        <v>0</v>
      </c>
      <c r="K154" s="36">
        <v>0</v>
      </c>
      <c r="L154" s="69"/>
      <c r="M154" s="36">
        <v>3131.076</v>
      </c>
      <c r="N154" s="30"/>
      <c r="O154" s="36">
        <f>M154</f>
        <v>3131.076</v>
      </c>
      <c r="P154" s="36">
        <v>0</v>
      </c>
      <c r="Q154" s="61"/>
    </row>
    <row r="155" spans="1:17" ht="18.75" x14ac:dyDescent="0.15">
      <c r="B155" s="89"/>
      <c r="E155" s="47" t="str">
        <f>B151&amp;".4"</f>
        <v>10.1.4</v>
      </c>
      <c r="F155" s="70" t="s">
        <v>138</v>
      </c>
      <c r="G155" s="18" t="s">
        <v>50</v>
      </c>
      <c r="H155" s="36">
        <f>I155</f>
        <v>3325.4938217513973</v>
      </c>
      <c r="I155" s="36">
        <v>3325.4938217513973</v>
      </c>
      <c r="J155" s="36">
        <f>H155</f>
        <v>3325.4938217513973</v>
      </c>
      <c r="K155" s="36">
        <v>3325.4938217513973</v>
      </c>
      <c r="L155" s="69"/>
      <c r="M155" s="36">
        <v>3866.5780900000004</v>
      </c>
      <c r="N155" s="30"/>
      <c r="O155" s="36">
        <f>M155</f>
        <v>3866.5780900000004</v>
      </c>
      <c r="P155" s="36">
        <v>3325.4938217513973</v>
      </c>
      <c r="Q155" s="61"/>
    </row>
    <row r="156" spans="1:17" ht="18.75" x14ac:dyDescent="0.15">
      <c r="B156" s="89" t="s">
        <v>140</v>
      </c>
      <c r="E156" s="16" t="str">
        <f>B156</f>
        <v>10.2</v>
      </c>
      <c r="F156" s="71" t="s">
        <v>58</v>
      </c>
      <c r="G156" s="18" t="s">
        <v>50</v>
      </c>
      <c r="H156" s="28">
        <f>SUM(H157:H160)</f>
        <v>2272.876899239619</v>
      </c>
      <c r="I156" s="28">
        <f>SUM(I157:I160)</f>
        <v>0</v>
      </c>
      <c r="J156" s="28">
        <f>SUM(J157:J160)</f>
        <v>2272.876899239619</v>
      </c>
      <c r="K156" s="28">
        <f>SUM(K157:K160)</f>
        <v>0</v>
      </c>
      <c r="L156" s="69" t="str">
        <f>F156</f>
        <v>прочие средства</v>
      </c>
      <c r="M156" s="28">
        <f>SUM(M157:M160)</f>
        <v>14084.541200000003</v>
      </c>
      <c r="N156" s="30">
        <f>SUM(N157:N160)</f>
        <v>0</v>
      </c>
      <c r="O156" s="28">
        <f>SUM(O157:O160)</f>
        <v>14084.541200000003</v>
      </c>
      <c r="P156" s="28">
        <f>SUM(P157:P160)</f>
        <v>0</v>
      </c>
      <c r="Q156" s="61"/>
    </row>
    <row r="157" spans="1:17" ht="18.75" x14ac:dyDescent="0.15">
      <c r="A157" s="72"/>
      <c r="B157" s="89"/>
      <c r="E157" s="47" t="str">
        <f>B156&amp;".1"</f>
        <v>10.2.1</v>
      </c>
      <c r="F157" s="70" t="s">
        <v>135</v>
      </c>
      <c r="G157" s="18" t="s">
        <v>50</v>
      </c>
      <c r="H157" s="36">
        <v>0</v>
      </c>
      <c r="I157" s="36"/>
      <c r="J157" s="36">
        <f>H157</f>
        <v>0</v>
      </c>
      <c r="K157" s="36">
        <v>0</v>
      </c>
      <c r="L157" s="69"/>
      <c r="M157" s="36">
        <v>0</v>
      </c>
      <c r="N157" s="30"/>
      <c r="O157" s="36">
        <f>M157</f>
        <v>0</v>
      </c>
      <c r="P157" s="36">
        <v>0</v>
      </c>
      <c r="Q157" s="61"/>
    </row>
    <row r="158" spans="1:17" ht="18.75" x14ac:dyDescent="0.15">
      <c r="B158" s="89"/>
      <c r="E158" s="47" t="str">
        <f>B156&amp;".2"</f>
        <v>10.2.2</v>
      </c>
      <c r="F158" s="70" t="s">
        <v>136</v>
      </c>
      <c r="G158" s="18" t="s">
        <v>50</v>
      </c>
      <c r="H158" s="36">
        <v>0</v>
      </c>
      <c r="I158" s="36"/>
      <c r="J158" s="36">
        <f>H158</f>
        <v>0</v>
      </c>
      <c r="K158" s="36">
        <v>0</v>
      </c>
      <c r="L158" s="69"/>
      <c r="M158" s="36">
        <v>0</v>
      </c>
      <c r="N158" s="30"/>
      <c r="O158" s="36">
        <f>M158</f>
        <v>0</v>
      </c>
      <c r="P158" s="36">
        <v>0</v>
      </c>
      <c r="Q158" s="61"/>
    </row>
    <row r="159" spans="1:17" ht="18.75" x14ac:dyDescent="0.15">
      <c r="B159" s="89"/>
      <c r="E159" s="47" t="str">
        <f>B156&amp;".3"</f>
        <v>10.2.3</v>
      </c>
      <c r="F159" s="70" t="s">
        <v>137</v>
      </c>
      <c r="G159" s="18" t="s">
        <v>50</v>
      </c>
      <c r="H159" s="36">
        <v>0</v>
      </c>
      <c r="I159" s="36"/>
      <c r="J159" s="36">
        <f>H159</f>
        <v>0</v>
      </c>
      <c r="K159" s="36">
        <v>0</v>
      </c>
      <c r="L159" s="69"/>
      <c r="M159" s="36">
        <v>2090</v>
      </c>
      <c r="N159" s="30"/>
      <c r="O159" s="36">
        <f>M159</f>
        <v>2090</v>
      </c>
      <c r="P159" s="36">
        <v>0</v>
      </c>
      <c r="Q159" s="61"/>
    </row>
    <row r="160" spans="1:17" ht="18.75" x14ac:dyDescent="0.15">
      <c r="B160" s="89"/>
      <c r="E160" s="47" t="str">
        <f>B156&amp;".4"</f>
        <v>10.2.4</v>
      </c>
      <c r="F160" s="70" t="s">
        <v>138</v>
      </c>
      <c r="G160" s="18" t="s">
        <v>50</v>
      </c>
      <c r="H160" s="36">
        <v>2272.876899239619</v>
      </c>
      <c r="I160" s="36"/>
      <c r="J160" s="36">
        <f>H160</f>
        <v>2272.876899239619</v>
      </c>
      <c r="K160" s="36">
        <v>0</v>
      </c>
      <c r="L160" s="69"/>
      <c r="M160" s="36">
        <v>11994.541200000003</v>
      </c>
      <c r="N160" s="30"/>
      <c r="O160" s="36">
        <f>M160</f>
        <v>11994.541200000003</v>
      </c>
      <c r="P160" s="36">
        <v>0</v>
      </c>
      <c r="Q160" s="61"/>
    </row>
    <row r="161" spans="1:17" ht="18.75" x14ac:dyDescent="0.15">
      <c r="B161" s="89" t="s">
        <v>141</v>
      </c>
      <c r="E161" s="16" t="str">
        <f>B161</f>
        <v>10.3</v>
      </c>
      <c r="F161" s="71" t="s">
        <v>57</v>
      </c>
      <c r="G161" s="18" t="s">
        <v>50</v>
      </c>
      <c r="H161" s="28">
        <f>SUM(H162:H165)</f>
        <v>3384.6834710089861</v>
      </c>
      <c r="I161" s="28">
        <f>SUM(I162:I165)</f>
        <v>0</v>
      </c>
      <c r="J161" s="28">
        <f>SUM(J162:J165)</f>
        <v>3384.6834710089861</v>
      </c>
      <c r="K161" s="28">
        <f>SUM(K162:K165)</f>
        <v>0</v>
      </c>
      <c r="L161" s="69" t="str">
        <f>F161</f>
        <v>прибыль, направленная на инвестиции</v>
      </c>
      <c r="M161" s="28">
        <f>SUM(M162:M165)</f>
        <v>0</v>
      </c>
      <c r="N161" s="30">
        <f>SUM(N162:N165)</f>
        <v>0</v>
      </c>
      <c r="O161" s="28">
        <f>SUM(O162:O165)</f>
        <v>0</v>
      </c>
      <c r="P161" s="28">
        <f>SUM(P162:P165)</f>
        <v>0</v>
      </c>
      <c r="Q161" s="61"/>
    </row>
    <row r="162" spans="1:17" ht="18.75" x14ac:dyDescent="0.15">
      <c r="A162" s="72"/>
      <c r="B162" s="89"/>
      <c r="E162" s="47" t="str">
        <f>B161&amp;".1"</f>
        <v>10.3.1</v>
      </c>
      <c r="F162" s="70" t="s">
        <v>135</v>
      </c>
      <c r="G162" s="18" t="s">
        <v>50</v>
      </c>
      <c r="H162" s="36">
        <v>0</v>
      </c>
      <c r="I162" s="36"/>
      <c r="J162" s="36">
        <f>H162</f>
        <v>0</v>
      </c>
      <c r="K162" s="36">
        <v>0</v>
      </c>
      <c r="L162" s="69"/>
      <c r="M162" s="36">
        <v>0</v>
      </c>
      <c r="N162" s="30"/>
      <c r="O162" s="36">
        <v>0</v>
      </c>
      <c r="P162" s="36">
        <v>0</v>
      </c>
      <c r="Q162" s="61"/>
    </row>
    <row r="163" spans="1:17" ht="18.75" x14ac:dyDescent="0.15">
      <c r="B163" s="89"/>
      <c r="E163" s="47" t="str">
        <f>B161&amp;".2"</f>
        <v>10.3.2</v>
      </c>
      <c r="F163" s="70" t="s">
        <v>136</v>
      </c>
      <c r="G163" s="18" t="s">
        <v>50</v>
      </c>
      <c r="H163" s="36">
        <v>0</v>
      </c>
      <c r="I163" s="36"/>
      <c r="J163" s="36">
        <f>H163</f>
        <v>0</v>
      </c>
      <c r="K163" s="36">
        <v>0</v>
      </c>
      <c r="L163" s="69"/>
      <c r="M163" s="36">
        <v>0</v>
      </c>
      <c r="N163" s="30"/>
      <c r="O163" s="36">
        <v>0</v>
      </c>
      <c r="P163" s="36">
        <v>0</v>
      </c>
      <c r="Q163" s="61"/>
    </row>
    <row r="164" spans="1:17" ht="18.75" x14ac:dyDescent="0.15">
      <c r="B164" s="89"/>
      <c r="E164" s="47" t="str">
        <f>B161&amp;".3"</f>
        <v>10.3.3</v>
      </c>
      <c r="F164" s="70" t="s">
        <v>137</v>
      </c>
      <c r="G164" s="18" t="s">
        <v>50</v>
      </c>
      <c r="H164" s="36">
        <v>0</v>
      </c>
      <c r="I164" s="36"/>
      <c r="J164" s="36">
        <f>H164</f>
        <v>0</v>
      </c>
      <c r="K164" s="36">
        <v>0</v>
      </c>
      <c r="L164" s="69"/>
      <c r="M164" s="36">
        <v>0</v>
      </c>
      <c r="N164" s="30"/>
      <c r="O164" s="36">
        <v>0</v>
      </c>
      <c r="P164" s="36">
        <v>0</v>
      </c>
      <c r="Q164" s="61"/>
    </row>
    <row r="165" spans="1:17" ht="18.75" x14ac:dyDescent="0.15">
      <c r="B165" s="89"/>
      <c r="E165" s="47" t="str">
        <f>B161&amp;".4"</f>
        <v>10.3.4</v>
      </c>
      <c r="F165" s="70" t="s">
        <v>138</v>
      </c>
      <c r="G165" s="18" t="s">
        <v>50</v>
      </c>
      <c r="H165" s="36">
        <v>3384.6834710089861</v>
      </c>
      <c r="I165" s="36"/>
      <c r="J165" s="36">
        <f>H165</f>
        <v>3384.6834710089861</v>
      </c>
      <c r="K165" s="36">
        <v>0</v>
      </c>
      <c r="L165" s="69"/>
      <c r="M165" s="36">
        <v>0</v>
      </c>
      <c r="N165" s="30"/>
      <c r="O165" s="36">
        <v>0</v>
      </c>
      <c r="P165" s="36">
        <v>0</v>
      </c>
      <c r="Q165" s="61"/>
    </row>
    <row r="166" spans="1:17" ht="18.75" x14ac:dyDescent="0.25">
      <c r="E166" s="74"/>
      <c r="F166" s="40" t="s">
        <v>54</v>
      </c>
      <c r="G166" s="40"/>
      <c r="H166" s="41"/>
      <c r="I166" s="41"/>
      <c r="J166" s="41"/>
      <c r="K166" s="41"/>
      <c r="L166" s="75"/>
      <c r="M166" s="41"/>
      <c r="N166" s="43"/>
      <c r="O166" s="41"/>
      <c r="P166" s="41"/>
      <c r="Q166" s="61"/>
    </row>
    <row r="167" spans="1:17" ht="3" customHeight="1" x14ac:dyDescent="0.15">
      <c r="E167" s="4"/>
      <c r="F167" s="4"/>
      <c r="G167" s="4"/>
      <c r="H167" s="4"/>
      <c r="I167" s="76"/>
      <c r="J167" s="76"/>
      <c r="K167" s="76"/>
      <c r="M167" s="4"/>
      <c r="N167" s="77"/>
      <c r="O167" s="76"/>
      <c r="P167" s="76"/>
      <c r="Q167" s="78"/>
    </row>
    <row r="168" spans="1:17" ht="18.75" x14ac:dyDescent="0.25">
      <c r="E168" s="79">
        <v>1</v>
      </c>
      <c r="F168" s="91" t="s">
        <v>142</v>
      </c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78"/>
    </row>
    <row r="169" spans="1:17" ht="18.75" x14ac:dyDescent="0.25">
      <c r="E169" s="80">
        <v>2</v>
      </c>
      <c r="F169" s="90" t="s">
        <v>143</v>
      </c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78"/>
    </row>
  </sheetData>
  <mergeCells count="31">
    <mergeCell ref="F169:P169"/>
    <mergeCell ref="B83:B87"/>
    <mergeCell ref="B88:B92"/>
    <mergeCell ref="B93:B97"/>
    <mergeCell ref="B98:B103"/>
    <mergeCell ref="B136:B138"/>
    <mergeCell ref="B141:B145"/>
    <mergeCell ref="B146:B150"/>
    <mergeCell ref="B151:B155"/>
    <mergeCell ref="B156:B160"/>
    <mergeCell ref="B161:B165"/>
    <mergeCell ref="F168:P168"/>
    <mergeCell ref="B78:B82"/>
    <mergeCell ref="B20:B22"/>
    <mergeCell ref="B23:B27"/>
    <mergeCell ref="B28:B33"/>
    <mergeCell ref="B34:B39"/>
    <mergeCell ref="B40:B45"/>
    <mergeCell ref="B46:B51"/>
    <mergeCell ref="B52:B57"/>
    <mergeCell ref="B58:B62"/>
    <mergeCell ref="B63:B67"/>
    <mergeCell ref="B68:B72"/>
    <mergeCell ref="B73:B77"/>
    <mergeCell ref="E5:H5"/>
    <mergeCell ref="E7:P7"/>
    <mergeCell ref="E8:E9"/>
    <mergeCell ref="F8:F9"/>
    <mergeCell ref="G8:G9"/>
    <mergeCell ref="H8:L8"/>
    <mergeCell ref="M8:P8"/>
  </mergeCells>
  <dataValidations count="8">
    <dataValidation type="decimal" allowBlank="1" showInputMessage="1" showErrorMessage="1" error="Введите значение от 0 до 100%" sqref="H116:K117 M119:P120 M116:P117 H119:K120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H122:K123 H131:K132 H21:K21 H128:K129 H134:K135 H107:K108 M152:P155 H113:K114 H110:K111 H137:K138 M147:P150 H147:K150 M125:P126 M122:P123 M131:P132 M21:P21 M128:P129 M134:P135 M137:P138 M107:P108 M113:P114 M110:P111 M94:P96 M35:P38 H24:K26 H29:K32 H162:K165 H35:K38 M41:P44 H41:K44 M47:P50 H47:K50 M53:P56 H53:K56 M59:P61 H59:K61 H64:K66 M64:P66 H69:K71 M69:P71 H74:K76 M74:P76 H79:K81 M79:P81 H84:K86 M84:P86 H89:K91 M89:P91 H94:K96 M157:P160 H152:K155 H157:K160 M99:P102 M162:P165 M29:P32 H125:K126 M24:P26 H99:K102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F151 F146 F24 F156 F161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F20 F23 F28 F34 F40 F46 F52 F58 F63 F68 F73 F78 F83 F88 F93 F98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4 H11 M14 M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:H13 M17:P18 M12:M13 H17:K18"/>
    <dataValidation type="textLength" operator="lessThanOrEqual" allowBlank="1" showInputMessage="1" showErrorMessage="1" errorTitle="Ошибка" error="Допускается ввод не более 900 символов!" sqref="F136:G136 H15:H16 N11:P11 M15:M16 I11:K11">
      <formula1>900</formula1>
    </dataValidation>
    <dataValidation type="list" operator="lessThanOrEqual" allowBlank="1" showInputMessage="1" showErrorMessage="1" errorTitle="Ошибка" error="Выберите значение из списка!" sqref="F21 F25:F26 F94:F96 F35:F38 F41:F44 F47:F50 F53:F56 F59:F61 F64:F66 F69:F71 F74:F76 F79:F81 F84:F86 F89:F91 F29:F32 F99:F102">
      <formula1>source_of_funding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 ВО</vt:lpstr>
      <vt:lpstr>List06_flag_year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2024-02-12T07:14:06Z</dcterms:modified>
</cp:coreProperties>
</file>