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Форма 11" sheetId="1" r:id="rId1"/>
    <sheet name="Форма 12" sheetId="2" r:id="rId2"/>
    <sheet name="Форма 13" sheetId="3" r:id="rId3"/>
  </sheets>
  <externalReferences>
    <externalReference r:id="rId4"/>
  </externalReferences>
  <definedNames>
    <definedName name="kind_of_cons">[1]TEHSHEET!$R$2:$R$6</definedName>
    <definedName name="kind_of_heat_transfer">[1]TEHSHEET!$O$2:$O$12</definedName>
    <definedName name="kind_of_scheme_in">[1]TEHSHEET!$Q$2:$Q$5</definedName>
    <definedName name="OFFER_METHOD">'Форма 12'!$K$24:$K$80</definedName>
    <definedName name="org">[1]Титульный!$F$31</definedName>
    <definedName name="PT_DIFFERENTIATION_CS">'[1]Перечень тарифов'!$AL$12:$AL$122</definedName>
    <definedName name="PT_DIFFERENTIATION_CS_ID">'[1]Перечень тарифов'!$AF$12:$AF$122</definedName>
    <definedName name="PT_DIFFERENTIATION_NTAR">'[1]Перечень тарифов'!$AJ$12:$AJ$122</definedName>
    <definedName name="PT_DIFFERENTIATION_NTAR_ID">'[1]Перечень тарифов'!$AD$12:$AD$122</definedName>
    <definedName name="PT_DIFFERENTIATION_NUM_CS">'[1]Перечень тарифов'!$AP$12:$AP$122</definedName>
    <definedName name="PT_DIFFERENTIATION_NUM_NTAR">'[1]Перечень тарифов'!$AN$12:$AN$122</definedName>
    <definedName name="PT_DIFFERENTIATION_NUM_TER">'[1]Перечень тарифов'!$AO$12:$AO$122</definedName>
    <definedName name="PT_DIFFERENTIATION_TER">'[1]Перечень тарифов'!$AK$12:$AK$122</definedName>
    <definedName name="PT_DIFFERENTIATION_TER_ID">'[1]Перечень тарифов'!$AE$12:$AE$122</definedName>
    <definedName name="PT_DIFFERENTIATION_VTAR">'[1]Перечень тарифов'!$AH$12:$AH$122</definedName>
    <definedName name="PT_DIFFERENTIATION_VTAR_ID">'[1]Перечень тарифов'!$AC$12:$AC$122</definedName>
    <definedName name="PT_P_FORM_VOTV_4_NAME_FORM">[1]DATA_FORMS!$C$25</definedName>
    <definedName name="PT_R_FORM_VOTV_16_NAME_FORM">[1]DATA_FORMS!$C$27</definedName>
    <definedName name="PURCH_NAME_FORM">[1]DATA_FORMS!$C$29</definedName>
    <definedName name="TEMPLATE_GROUP">[1]TEHSHEET!$E$45</definedName>
    <definedName name="TEMPLATE_SPHERE">[1]TEHSHEET!$E$36</definedName>
    <definedName name="TEMPLATE_SPHERE_RUS">[1]TEHSHEET!$F$36</definedName>
    <definedName name="TITLE_DATE_PR">[1]Титульный!$F$21</definedName>
    <definedName name="TITLE_DATE_PR_CHANGE">[1]Титульный!$F$26</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Z50" i="3" l="1"/>
  <c r="HZ49" i="3"/>
  <c r="HZ48" i="3"/>
  <c r="HZ47" i="3"/>
  <c r="HS47" i="3"/>
  <c r="HL47" i="3"/>
  <c r="HE47" i="3"/>
  <c r="GX47" i="3"/>
  <c r="GQ47" i="3"/>
  <c r="GJ47" i="3"/>
  <c r="GC47" i="3"/>
  <c r="FV47" i="3"/>
  <c r="FO47" i="3"/>
  <c r="FH47" i="3"/>
  <c r="FA47" i="3"/>
  <c r="ET47" i="3"/>
  <c r="EM47" i="3"/>
  <c r="EF47" i="3"/>
  <c r="DY47" i="3"/>
  <c r="DR47" i="3"/>
  <c r="DK47" i="3"/>
  <c r="DD47" i="3"/>
  <c r="CW47" i="3"/>
  <c r="CP47" i="3"/>
  <c r="CI47" i="3"/>
  <c r="CB47" i="3"/>
  <c r="BU47" i="3"/>
  <c r="BN47" i="3"/>
  <c r="BG47" i="3"/>
  <c r="AZ47" i="3"/>
  <c r="AS47" i="3"/>
  <c r="AL47" i="3"/>
  <c r="AE47" i="3"/>
  <c r="X47" i="3"/>
  <c r="HZ46" i="3"/>
  <c r="HZ45" i="3"/>
  <c r="HZ44" i="3"/>
  <c r="HZ43" i="3"/>
  <c r="AC43" i="3"/>
  <c r="S43" i="3"/>
  <c r="I44" i="3" s="1"/>
  <c r="J45" i="3" s="1"/>
  <c r="HZ42" i="3"/>
  <c r="AC42" i="3"/>
  <c r="S42" i="3"/>
  <c r="HZ41" i="3"/>
  <c r="AC41" i="3"/>
  <c r="S41" i="3"/>
  <c r="U40" i="3"/>
  <c r="V40" i="3" s="1"/>
  <c r="W40" i="3" s="1"/>
  <c r="X40" i="3" s="1"/>
  <c r="Y40" i="3" s="1"/>
  <c r="Z40" i="3" s="1"/>
  <c r="AB40" i="3" s="1"/>
  <c r="AC40" i="3" s="1"/>
  <c r="AD40" i="3" s="1"/>
  <c r="AE40" i="3" s="1"/>
  <c r="AF40" i="3" s="1"/>
  <c r="AG40" i="3" s="1"/>
  <c r="AI40" i="3" s="1"/>
  <c r="AJ40" i="3" s="1"/>
  <c r="AK40" i="3" s="1"/>
  <c r="AL40" i="3" s="1"/>
  <c r="AM40" i="3" s="1"/>
  <c r="AN40" i="3" s="1"/>
  <c r="AP40" i="3" s="1"/>
  <c r="AQ40" i="3" s="1"/>
  <c r="AR40" i="3" s="1"/>
  <c r="AS40" i="3" s="1"/>
  <c r="AT40" i="3" s="1"/>
  <c r="AU40" i="3" s="1"/>
  <c r="AW40" i="3" s="1"/>
  <c r="AX40" i="3" s="1"/>
  <c r="AY40" i="3" s="1"/>
  <c r="AZ40" i="3" s="1"/>
  <c r="BA40" i="3" s="1"/>
  <c r="BB40" i="3" s="1"/>
  <c r="BD40" i="3" s="1"/>
  <c r="BE40" i="3" s="1"/>
  <c r="BF40" i="3" s="1"/>
  <c r="BG40" i="3" s="1"/>
  <c r="BH40" i="3" s="1"/>
  <c r="BI40" i="3" s="1"/>
  <c r="BK40" i="3" s="1"/>
  <c r="BL40" i="3" s="1"/>
  <c r="BM40" i="3" s="1"/>
  <c r="BN40" i="3" s="1"/>
  <c r="BO40" i="3" s="1"/>
  <c r="BP40" i="3" s="1"/>
  <c r="BR40" i="3" s="1"/>
  <c r="BS40" i="3" s="1"/>
  <c r="BT40" i="3" s="1"/>
  <c r="BU40" i="3" s="1"/>
  <c r="BV40" i="3" s="1"/>
  <c r="BW40" i="3" s="1"/>
  <c r="BY40" i="3" s="1"/>
  <c r="BZ40" i="3" s="1"/>
  <c r="CA40" i="3" s="1"/>
  <c r="CB40" i="3" s="1"/>
  <c r="CC40" i="3" s="1"/>
  <c r="CD40" i="3" s="1"/>
  <c r="CF40" i="3" s="1"/>
  <c r="CG40" i="3" s="1"/>
  <c r="CH40" i="3" s="1"/>
  <c r="CI40" i="3" s="1"/>
  <c r="CJ40" i="3" s="1"/>
  <c r="CK40" i="3" s="1"/>
  <c r="CM40" i="3" s="1"/>
  <c r="CN40" i="3" s="1"/>
  <c r="CO40" i="3" s="1"/>
  <c r="CP40" i="3" s="1"/>
  <c r="CQ40" i="3" s="1"/>
  <c r="CR40" i="3" s="1"/>
  <c r="CT40" i="3" s="1"/>
  <c r="CU40" i="3" s="1"/>
  <c r="CV40" i="3" s="1"/>
  <c r="CW40" i="3" s="1"/>
  <c r="CX40" i="3" s="1"/>
  <c r="CY40" i="3" s="1"/>
  <c r="DA40" i="3" s="1"/>
  <c r="DB40" i="3" s="1"/>
  <c r="DC40" i="3" s="1"/>
  <c r="DD40" i="3" s="1"/>
  <c r="DE40" i="3" s="1"/>
  <c r="DF40" i="3" s="1"/>
  <c r="DH40" i="3" s="1"/>
  <c r="DI40" i="3" s="1"/>
  <c r="DJ40" i="3" s="1"/>
  <c r="DK40" i="3" s="1"/>
  <c r="DL40" i="3" s="1"/>
  <c r="DM40" i="3" s="1"/>
  <c r="DO40" i="3" s="1"/>
  <c r="DP40" i="3" s="1"/>
  <c r="DQ40" i="3" s="1"/>
  <c r="DR40" i="3" s="1"/>
  <c r="DS40" i="3" s="1"/>
  <c r="DT40" i="3" s="1"/>
  <c r="DV40" i="3" s="1"/>
  <c r="DW40" i="3" s="1"/>
  <c r="DX40" i="3" s="1"/>
  <c r="DY40" i="3" s="1"/>
  <c r="DZ40" i="3" s="1"/>
  <c r="EA40" i="3" s="1"/>
  <c r="EC40" i="3" s="1"/>
  <c r="ED40" i="3" s="1"/>
  <c r="EE40" i="3" s="1"/>
  <c r="EF40" i="3" s="1"/>
  <c r="EG40" i="3" s="1"/>
  <c r="EH40" i="3" s="1"/>
  <c r="EJ40" i="3" s="1"/>
  <c r="EK40" i="3" s="1"/>
  <c r="EL40" i="3" s="1"/>
  <c r="EM40" i="3" s="1"/>
  <c r="EN40" i="3" s="1"/>
  <c r="EO40" i="3" s="1"/>
  <c r="EQ40" i="3" s="1"/>
  <c r="ER40" i="3" s="1"/>
  <c r="ES40" i="3" s="1"/>
  <c r="ET40" i="3" s="1"/>
  <c r="EU40" i="3" s="1"/>
  <c r="EV40" i="3" s="1"/>
  <c r="EX40" i="3" s="1"/>
  <c r="EY40" i="3" s="1"/>
  <c r="EZ40" i="3" s="1"/>
  <c r="FA40" i="3" s="1"/>
  <c r="FB40" i="3" s="1"/>
  <c r="FC40" i="3" s="1"/>
  <c r="FE40" i="3" s="1"/>
  <c r="FF40" i="3" s="1"/>
  <c r="FG40" i="3" s="1"/>
  <c r="FH40" i="3" s="1"/>
  <c r="FI40" i="3" s="1"/>
  <c r="FJ40" i="3" s="1"/>
  <c r="FL40" i="3" s="1"/>
  <c r="FM40" i="3" s="1"/>
  <c r="FN40" i="3" s="1"/>
  <c r="FO40" i="3" s="1"/>
  <c r="FP40" i="3" s="1"/>
  <c r="FQ40" i="3" s="1"/>
  <c r="FS40" i="3" s="1"/>
  <c r="FT40" i="3" s="1"/>
  <c r="FU40" i="3" s="1"/>
  <c r="FV40" i="3" s="1"/>
  <c r="FW40" i="3" s="1"/>
  <c r="FX40" i="3" s="1"/>
  <c r="FZ40" i="3" s="1"/>
  <c r="GA40" i="3" s="1"/>
  <c r="GB40" i="3" s="1"/>
  <c r="GC40" i="3" s="1"/>
  <c r="GD40" i="3" s="1"/>
  <c r="GE40" i="3" s="1"/>
  <c r="GG40" i="3" s="1"/>
  <c r="GH40" i="3" s="1"/>
  <c r="GI40" i="3" s="1"/>
  <c r="GJ40" i="3" s="1"/>
  <c r="GK40" i="3" s="1"/>
  <c r="GL40" i="3" s="1"/>
  <c r="GN40" i="3" s="1"/>
  <c r="GO40" i="3" s="1"/>
  <c r="GP40" i="3" s="1"/>
  <c r="GQ40" i="3" s="1"/>
  <c r="GR40" i="3" s="1"/>
  <c r="GS40" i="3" s="1"/>
  <c r="GU40" i="3" s="1"/>
  <c r="GV40" i="3" s="1"/>
  <c r="GW40" i="3" s="1"/>
  <c r="GX40" i="3" s="1"/>
  <c r="GY40" i="3" s="1"/>
  <c r="GZ40" i="3" s="1"/>
  <c r="HB40" i="3" s="1"/>
  <c r="HC40" i="3" s="1"/>
  <c r="HD40" i="3" s="1"/>
  <c r="HE40" i="3" s="1"/>
  <c r="HF40" i="3" s="1"/>
  <c r="HG40" i="3" s="1"/>
  <c r="HI40" i="3" s="1"/>
  <c r="HJ40" i="3" s="1"/>
  <c r="HK40" i="3" s="1"/>
  <c r="HL40" i="3" s="1"/>
  <c r="HM40" i="3" s="1"/>
  <c r="HN40" i="3" s="1"/>
  <c r="HP40" i="3" s="1"/>
  <c r="HQ40" i="3" s="1"/>
  <c r="HR40" i="3" s="1"/>
  <c r="HS40" i="3" s="1"/>
  <c r="HT40" i="3" s="1"/>
  <c r="HU40" i="3" s="1"/>
  <c r="HW40" i="3" s="1"/>
  <c r="HQ33" i="3"/>
  <c r="HJ33" i="3"/>
  <c r="HC33" i="3"/>
  <c r="GV33" i="3"/>
  <c r="GO33" i="3"/>
  <c r="GH33" i="3"/>
  <c r="GA33" i="3"/>
  <c r="FT33" i="3"/>
  <c r="FM33" i="3"/>
  <c r="FF33" i="3"/>
  <c r="EY33" i="3"/>
  <c r="ER33" i="3"/>
  <c r="EK33" i="3"/>
  <c r="ED33" i="3"/>
  <c r="DW33" i="3"/>
  <c r="DP33" i="3"/>
  <c r="DI33" i="3"/>
  <c r="DB33" i="3"/>
  <c r="CU33" i="3"/>
  <c r="CN33" i="3"/>
  <c r="CG33" i="3"/>
  <c r="BZ33" i="3"/>
  <c r="BS33" i="3"/>
  <c r="BL33" i="3"/>
  <c r="BE33" i="3"/>
  <c r="AX33" i="3"/>
  <c r="AQ33" i="3"/>
  <c r="AJ33" i="3"/>
  <c r="AC33" i="3"/>
  <c r="V33" i="3"/>
  <c r="HQ32" i="3"/>
  <c r="HJ32" i="3"/>
  <c r="HC32" i="3"/>
  <c r="GV32" i="3"/>
  <c r="GO32" i="3"/>
  <c r="GH32" i="3"/>
  <c r="GA32" i="3"/>
  <c r="FT32" i="3"/>
  <c r="FM32" i="3"/>
  <c r="FF32" i="3"/>
  <c r="EY32" i="3"/>
  <c r="ER32" i="3"/>
  <c r="EK32" i="3"/>
  <c r="ED32" i="3"/>
  <c r="DW32" i="3"/>
  <c r="DP32" i="3"/>
  <c r="DI32" i="3"/>
  <c r="DB32" i="3"/>
  <c r="CU32" i="3"/>
  <c r="CN32" i="3"/>
  <c r="CG32" i="3"/>
  <c r="BZ32" i="3"/>
  <c r="BS32" i="3"/>
  <c r="BL32" i="3"/>
  <c r="BE32" i="3"/>
  <c r="AX32" i="3"/>
  <c r="AQ32" i="3"/>
  <c r="AJ32" i="3"/>
  <c r="AC32" i="3"/>
  <c r="V32" i="3"/>
  <c r="HQ30" i="3"/>
  <c r="HJ30" i="3"/>
  <c r="HC30" i="3"/>
  <c r="GV30" i="3"/>
  <c r="GO30" i="3"/>
  <c r="GH30" i="3"/>
  <c r="GA30" i="3"/>
  <c r="FT30" i="3"/>
  <c r="FM30" i="3"/>
  <c r="FF30" i="3"/>
  <c r="EY30" i="3"/>
  <c r="ER30" i="3"/>
  <c r="EK30" i="3"/>
  <c r="ED30" i="3"/>
  <c r="DW30" i="3"/>
  <c r="DP30" i="3"/>
  <c r="DI30" i="3"/>
  <c r="DB30" i="3"/>
  <c r="CU30" i="3"/>
  <c r="CN30" i="3"/>
  <c r="CG30" i="3"/>
  <c r="BZ30" i="3"/>
  <c r="BS30" i="3"/>
  <c r="BL30" i="3"/>
  <c r="BE30" i="3"/>
  <c r="AX30" i="3"/>
  <c r="AQ30" i="3"/>
  <c r="AJ30" i="3"/>
  <c r="AC30" i="3"/>
  <c r="V30" i="3"/>
  <c r="HQ29" i="3"/>
  <c r="HJ29" i="3"/>
  <c r="HC29" i="3"/>
  <c r="GV29" i="3"/>
  <c r="GO29" i="3"/>
  <c r="GH29" i="3"/>
  <c r="GA29" i="3"/>
  <c r="FT29" i="3"/>
  <c r="FM29" i="3"/>
  <c r="FF29" i="3"/>
  <c r="EY29" i="3"/>
  <c r="ER29" i="3"/>
  <c r="EK29" i="3"/>
  <c r="ED29" i="3"/>
  <c r="DW29" i="3"/>
  <c r="DP29" i="3"/>
  <c r="DI29" i="3"/>
  <c r="DB29" i="3"/>
  <c r="CU29" i="3"/>
  <c r="CN29" i="3"/>
  <c r="CG29" i="3"/>
  <c r="BZ29" i="3"/>
  <c r="BS29" i="3"/>
  <c r="BL29" i="3"/>
  <c r="BE29" i="3"/>
  <c r="AX29" i="3"/>
  <c r="AQ29" i="3"/>
  <c r="AJ29" i="3"/>
  <c r="AC29" i="3"/>
  <c r="V29" i="3"/>
  <c r="HQ28" i="3"/>
  <c r="HJ28" i="3"/>
  <c r="HC28" i="3"/>
  <c r="GV28" i="3"/>
  <c r="GO28" i="3"/>
  <c r="GH28" i="3"/>
  <c r="GA28" i="3"/>
  <c r="FT28" i="3"/>
  <c r="FM28" i="3"/>
  <c r="FF28" i="3"/>
  <c r="EY28" i="3"/>
  <c r="ER28" i="3"/>
  <c r="EK28" i="3"/>
  <c r="ED28" i="3"/>
  <c r="DW28" i="3"/>
  <c r="DP28" i="3"/>
  <c r="DI28" i="3"/>
  <c r="DB28" i="3"/>
  <c r="CU28" i="3"/>
  <c r="CN28" i="3"/>
  <c r="CG28" i="3"/>
  <c r="BZ28" i="3"/>
  <c r="BS28" i="3"/>
  <c r="BL28" i="3"/>
  <c r="BE28" i="3"/>
  <c r="AX28" i="3"/>
  <c r="AQ28" i="3"/>
  <c r="AJ28" i="3"/>
  <c r="AC28" i="3"/>
  <c r="V28" i="3"/>
  <c r="HQ27" i="3"/>
  <c r="HJ27" i="3"/>
  <c r="HC27" i="3"/>
  <c r="GV27" i="3"/>
  <c r="GO27" i="3"/>
  <c r="GH27" i="3"/>
  <c r="GA27" i="3"/>
  <c r="FT27" i="3"/>
  <c r="FM27" i="3"/>
  <c r="FF27" i="3"/>
  <c r="EY27" i="3"/>
  <c r="ER27" i="3"/>
  <c r="EK27" i="3"/>
  <c r="ED27" i="3"/>
  <c r="DW27" i="3"/>
  <c r="DP27" i="3"/>
  <c r="DI27" i="3"/>
  <c r="DB27" i="3"/>
  <c r="CU27" i="3"/>
  <c r="CN27" i="3"/>
  <c r="CG27" i="3"/>
  <c r="BZ27" i="3"/>
  <c r="BS27" i="3"/>
  <c r="BL27" i="3"/>
  <c r="BE27" i="3"/>
  <c r="AX27" i="3"/>
  <c r="AQ27" i="3"/>
  <c r="AJ27" i="3"/>
  <c r="AC27" i="3"/>
  <c r="V27" i="3"/>
  <c r="S25" i="3"/>
  <c r="AE16" i="3"/>
  <c r="HZ13" i="3"/>
  <c r="HZ12" i="3"/>
  <c r="HZ11" i="3"/>
  <c r="HZ10" i="3"/>
  <c r="HZ9" i="3"/>
  <c r="HZ8" i="3"/>
  <c r="HS8" i="3"/>
  <c r="HL8" i="3"/>
  <c r="HE8" i="3"/>
  <c r="GX8" i="3"/>
  <c r="GQ8" i="3"/>
  <c r="GJ8" i="3"/>
  <c r="GC8" i="3"/>
  <c r="FV8" i="3"/>
  <c r="FO8" i="3"/>
  <c r="FH8" i="3"/>
  <c r="FA8" i="3"/>
  <c r="ET8" i="3"/>
  <c r="EM8" i="3"/>
  <c r="EF8" i="3"/>
  <c r="DY8" i="3"/>
  <c r="DR8" i="3"/>
  <c r="DK8" i="3"/>
  <c r="DD8" i="3"/>
  <c r="CW8" i="3"/>
  <c r="CP8" i="3"/>
  <c r="CI8" i="3"/>
  <c r="CB8" i="3"/>
  <c r="BU8" i="3"/>
  <c r="BN8" i="3"/>
  <c r="BG8" i="3"/>
  <c r="AZ8" i="3"/>
  <c r="AS8" i="3"/>
  <c r="AL8" i="3"/>
  <c r="AE8" i="3"/>
  <c r="X8" i="3"/>
  <c r="HZ7" i="3"/>
  <c r="HZ6" i="3"/>
  <c r="HZ5" i="3"/>
  <c r="HZ4" i="3"/>
  <c r="AC4" i="3"/>
  <c r="S4" i="3"/>
  <c r="I5" i="3" s="1"/>
  <c r="HZ3" i="3"/>
  <c r="AC3" i="3"/>
  <c r="S3" i="3"/>
  <c r="HZ2" i="3"/>
  <c r="AC2" i="3"/>
  <c r="S2" i="3"/>
  <c r="G356" i="2"/>
  <c r="F356" i="2"/>
  <c r="G350" i="2"/>
  <c r="F350" i="2"/>
  <c r="G344" i="2"/>
  <c r="F344" i="2"/>
  <c r="G341" i="2"/>
  <c r="F341" i="2"/>
  <c r="G338" i="2"/>
  <c r="F338" i="2"/>
  <c r="G335" i="2"/>
  <c r="F335" i="2"/>
  <c r="G332" i="2"/>
  <c r="F332" i="2"/>
  <c r="G329" i="2"/>
  <c r="F329" i="2"/>
  <c r="G326" i="2"/>
  <c r="F326" i="2"/>
  <c r="G323" i="2"/>
  <c r="F323" i="2"/>
  <c r="G320" i="2"/>
  <c r="F320" i="2"/>
  <c r="G317" i="2"/>
  <c r="F317" i="2"/>
  <c r="G314" i="2"/>
  <c r="F314" i="2"/>
  <c r="G311" i="2"/>
  <c r="F311" i="2"/>
  <c r="G308" i="2"/>
  <c r="F308" i="2"/>
  <c r="G305" i="2"/>
  <c r="F305" i="2"/>
  <c r="G302" i="2"/>
  <c r="F302" i="2"/>
  <c r="G299" i="2"/>
  <c r="F299" i="2"/>
  <c r="G296" i="2"/>
  <c r="F296" i="2"/>
  <c r="F295" i="2"/>
  <c r="G292" i="2"/>
  <c r="F292" i="2"/>
  <c r="G287" i="2"/>
  <c r="F287" i="2"/>
  <c r="G282" i="2"/>
  <c r="F282" i="2"/>
  <c r="G279" i="2"/>
  <c r="F279" i="2"/>
  <c r="G276" i="2"/>
  <c r="F276" i="2"/>
  <c r="G273" i="2"/>
  <c r="F273" i="2"/>
  <c r="G270" i="2"/>
  <c r="F270" i="2"/>
  <c r="G267" i="2"/>
  <c r="F267" i="2"/>
  <c r="G264" i="2"/>
  <c r="F264" i="2"/>
  <c r="G261" i="2"/>
  <c r="F261" i="2"/>
  <c r="G258" i="2"/>
  <c r="F258" i="2"/>
  <c r="G255" i="2"/>
  <c r="F255" i="2"/>
  <c r="G252" i="2"/>
  <c r="F252" i="2"/>
  <c r="G249" i="2"/>
  <c r="F249" i="2"/>
  <c r="G246" i="2"/>
  <c r="F246" i="2"/>
  <c r="G243" i="2"/>
  <c r="F243" i="2"/>
  <c r="G240" i="2"/>
  <c r="F240" i="2"/>
  <c r="G237" i="2"/>
  <c r="F237" i="2"/>
  <c r="G234" i="2"/>
  <c r="F234" i="2"/>
  <c r="F233" i="2"/>
  <c r="G230" i="2"/>
  <c r="F230" i="2"/>
  <c r="G224" i="2"/>
  <c r="F224" i="2"/>
  <c r="G207" i="2"/>
  <c r="F207" i="2"/>
  <c r="G204" i="2"/>
  <c r="F204" i="2"/>
  <c r="G201" i="2"/>
  <c r="F201" i="2"/>
  <c r="G198" i="2"/>
  <c r="F198" i="2"/>
  <c r="G195" i="2"/>
  <c r="F195" i="2"/>
  <c r="G192" i="2"/>
  <c r="F192" i="2"/>
  <c r="G189" i="2"/>
  <c r="F189" i="2"/>
  <c r="G186" i="2"/>
  <c r="F186" i="2"/>
  <c r="G183" i="2"/>
  <c r="F183" i="2"/>
  <c r="G180" i="2"/>
  <c r="F180" i="2"/>
  <c r="G177" i="2"/>
  <c r="F177" i="2"/>
  <c r="G174" i="2"/>
  <c r="F174" i="2"/>
  <c r="G171" i="2"/>
  <c r="F171" i="2"/>
  <c r="G168" i="2"/>
  <c r="F168" i="2"/>
  <c r="G165" i="2"/>
  <c r="F165" i="2"/>
  <c r="G162" i="2"/>
  <c r="F162" i="2"/>
  <c r="G159" i="2"/>
  <c r="F159" i="2"/>
  <c r="F158" i="2"/>
  <c r="G155" i="2"/>
  <c r="F155" i="2"/>
  <c r="G149" i="2"/>
  <c r="F149" i="2"/>
  <c r="G132" i="2"/>
  <c r="F132" i="2"/>
  <c r="G129" i="2"/>
  <c r="F129" i="2"/>
  <c r="G126" i="2"/>
  <c r="F126" i="2"/>
  <c r="G123" i="2"/>
  <c r="F123" i="2"/>
  <c r="G120" i="2"/>
  <c r="F120" i="2"/>
  <c r="G117" i="2"/>
  <c r="F117" i="2"/>
  <c r="G114" i="2"/>
  <c r="F114" i="2"/>
  <c r="G111" i="2"/>
  <c r="F111" i="2"/>
  <c r="G108" i="2"/>
  <c r="F108" i="2"/>
  <c r="G105" i="2"/>
  <c r="F105" i="2"/>
  <c r="G102" i="2"/>
  <c r="F102" i="2"/>
  <c r="G99" i="2"/>
  <c r="F99" i="2"/>
  <c r="G96" i="2"/>
  <c r="F96" i="2"/>
  <c r="G93" i="2"/>
  <c r="F93" i="2"/>
  <c r="G90" i="2"/>
  <c r="F90" i="2"/>
  <c r="G87" i="2"/>
  <c r="F87" i="2"/>
  <c r="G84" i="2"/>
  <c r="F84" i="2"/>
  <c r="F81" i="2"/>
  <c r="G78" i="2"/>
  <c r="F78" i="2"/>
  <c r="G75" i="2"/>
  <c r="F75" i="2"/>
  <c r="G72" i="2"/>
  <c r="F72" i="2"/>
  <c r="G69" i="2"/>
  <c r="F69" i="2"/>
  <c r="G66" i="2"/>
  <c r="F66" i="2"/>
  <c r="G63" i="2"/>
  <c r="F63" i="2"/>
  <c r="G60" i="2"/>
  <c r="F60" i="2"/>
  <c r="G57" i="2"/>
  <c r="F57" i="2"/>
  <c r="G54" i="2"/>
  <c r="F54" i="2"/>
  <c r="G51" i="2"/>
  <c r="F51" i="2"/>
  <c r="G48" i="2"/>
  <c r="F48" i="2"/>
  <c r="G45" i="2"/>
  <c r="F45" i="2"/>
  <c r="G42" i="2"/>
  <c r="F42" i="2"/>
  <c r="G39" i="2"/>
  <c r="F39" i="2"/>
  <c r="G36" i="2"/>
  <c r="F36" i="2"/>
  <c r="G33" i="2"/>
  <c r="F33" i="2"/>
  <c r="G30" i="2"/>
  <c r="F30" i="2"/>
  <c r="G27" i="2"/>
  <c r="F27" i="2"/>
  <c r="G24" i="2"/>
  <c r="F24" i="2"/>
  <c r="F23" i="2"/>
  <c r="G17" i="2"/>
  <c r="F17" i="2"/>
  <c r="G16" i="2"/>
  <c r="F16" i="2"/>
  <c r="M7" i="2"/>
  <c r="G5" i="2"/>
  <c r="M4" i="2"/>
  <c r="G2" i="2"/>
  <c r="M1" i="2"/>
  <c r="E13" i="1"/>
  <c r="E12" i="1"/>
  <c r="E11" i="1"/>
  <c r="E10" i="1"/>
  <c r="D6" i="1"/>
  <c r="HX7" i="3"/>
  <c r="HX46" i="3"/>
  <c r="S5" i="3" l="1"/>
  <c r="J6" i="3"/>
  <c r="K7" i="3" s="1"/>
  <c r="S7" i="3" s="1"/>
  <c r="K46" i="3"/>
  <c r="S46" i="3" s="1"/>
  <c r="S45" i="3"/>
  <c r="S44" i="3"/>
  <c r="S6" i="3" l="1"/>
</calcChain>
</file>

<file path=xl/sharedStrings.xml><?xml version="1.0" encoding="utf-8"?>
<sst xmlns="http://schemas.openxmlformats.org/spreadsheetml/2006/main" count="1358" uniqueCount="127">
  <si>
    <t>×</t>
  </si>
  <si>
    <t>Параметры формы</t>
  </si>
  <si>
    <t>№ п/п</t>
  </si>
  <si>
    <t>Наименование параметра</t>
  </si>
  <si>
    <t>Информация</t>
  </si>
  <si>
    <t>Ссылка на документ</t>
  </si>
  <si>
    <t>1</t>
  </si>
  <si>
    <t>Положение о закупке товаров, работ, услуг для нужд ООО "РВК-Орск"</t>
  </si>
  <si>
    <t>https://portal.eias.ru/Portal/DownloadPage.aspx?type=12&amp;guid=355593d9-fee4-475a-8ecb-d3605d5cf5fd</t>
  </si>
  <si>
    <t>2</t>
  </si>
  <si>
    <t>Единая информационная система в сфере закупок</t>
  </si>
  <si>
    <t>https://zakupki.gov.ru/epz/main/public/home.html</t>
  </si>
  <si>
    <t>3</t>
  </si>
  <si>
    <t>План закупок</t>
  </si>
  <si>
    <t>https://zakupki.gov.ru/epz/orderplan/purchase-plan/card/document-info.html?id=698248&amp;infoId=5338690</t>
  </si>
  <si>
    <t>4</t>
  </si>
  <si>
    <t>Реестр договоров, заключенных заказчиками по результатам закупки; протокол о результатах процедуры закупки</t>
  </si>
  <si>
    <t>https://zakupki.gov.ru/epz/contractfz223/search/results.html?searchString=%D1%80%D0%B2%D0%BA-%D0%BE%D1%80%D1%81%D0%BA&amp;morphology=on&amp;sortBy=BY_UPDATE_DATE&amp;pageNumber=1&amp;sortDirection=false&amp;recordsPerPage=_10&amp;showLotsInfoHidden=false&amp;statuses_0=on&amp;statuses_1=on&amp;statuses_2=on&amp;statuses_3=on&amp;statuses=0%2C1%2C2%2C3&amp;currencyId=-1&amp;customerIdOrg=225196829%3A%D0%9E%D0%91%D0%A9%D0%95%D0%A1%D0%A2%D0%92%D0%9E+%D0%A1+%D0%9E%D0%93%D0%A0%D0%90%D0%9D%D0%98%D0%A7%D0%95%D0%9D%D0%9D%D0%9E%D0%99+%D0%9E%D0%A2%D0%92%D0%95%D0%A2%D0%A1%D0%A2%D0%92%D0%95%D0%9D%D0%9D%D0%9E%D0%A1%D0%A2%D0%AC%D0%AE+%26quot%3B%D0%A0%D0%92%D0%9A-%D0%9E%D0%A0%D0%A1%D0%9A%26quot%3BzZzZzZ543856zZ5614083960zZ</t>
  </si>
  <si>
    <t>pIns_PT_VTAR_A</t>
  </si>
  <si>
    <t>pt_ntar_1</t>
  </si>
  <si>
    <t>x</t>
  </si>
  <si>
    <t>p1</t>
  </si>
  <si>
    <t>Добавить период</t>
  </si>
  <si>
    <t>p2</t>
  </si>
  <si>
    <t>Вид тарифа</t>
  </si>
  <si>
    <t>Наименование тарифа</t>
  </si>
  <si>
    <t>Период действия тарифов</t>
  </si>
  <si>
    <t>с</t>
  </si>
  <si>
    <t>по</t>
  </si>
  <si>
    <t>p1_0</t>
  </si>
  <si>
    <t>pIns_PT_VTAR_B</t>
  </si>
  <si>
    <t>pt_ntar_2</t>
  </si>
  <si>
    <t>pIns_PT_VTAR_C</t>
  </si>
  <si>
    <t>pt_ntar_3</t>
  </si>
  <si>
    <t>pIns_PT_VTAR_D</t>
  </si>
  <si>
    <t>pt_ntar_4</t>
  </si>
  <si>
    <t>pIns_PT_VTAR_E1</t>
  </si>
  <si>
    <t>pt_ntar_5</t>
  </si>
  <si>
    <t>pIns_PT_VTAR_E2</t>
  </si>
  <si>
    <t>pt_ntar_6</t>
  </si>
  <si>
    <t>pIns_PT_VTAR_F</t>
  </si>
  <si>
    <t>pt_ntar_7</t>
  </si>
  <si>
    <t>pIns_PT_VTAR_G</t>
  </si>
  <si>
    <t>pt_ntar_8</t>
  </si>
  <si>
    <t>pIns_PT_VTAR_A_COLDVSNA</t>
  </si>
  <si>
    <t>pt_ntar_9</t>
  </si>
  <si>
    <t>pIns_PT_VTAR_B_COLDVSNA</t>
  </si>
  <si>
    <t>pt_ntar_10</t>
  </si>
  <si>
    <t>pIns_PT_VTAR_C_COLDVSNA</t>
  </si>
  <si>
    <t>pt_ntar_11</t>
  </si>
  <si>
    <t>pIns_PT_VTAR_D_COLDVSNA</t>
  </si>
  <si>
    <t>pt_ntar_12</t>
  </si>
  <si>
    <t>pIns_PT_VTAR_E_COLDVSNA</t>
  </si>
  <si>
    <t>pt_ntar_13</t>
  </si>
  <si>
    <t>pIns_PT_VTAR_A_HOTVSNA</t>
  </si>
  <si>
    <t>pt_ntar_14</t>
  </si>
  <si>
    <t>pIns_PT_VTAR_B_HOTVSNA</t>
  </si>
  <si>
    <t>pt_ntar_15</t>
  </si>
  <si>
    <t>pIns_PT_VTAR_C_HOTVSNA</t>
  </si>
  <si>
    <t>pt_ntar_16</t>
  </si>
  <si>
    <t>pIns_PT_VTAR_A_VOTV</t>
  </si>
  <si>
    <t>pt_ntar_17</t>
  </si>
  <si>
    <t>метод индексации установленных тарифов</t>
  </si>
  <si>
    <t>pIns_PT_VTAR_B_VOTV</t>
  </si>
  <si>
    <t>pt_ntar_18</t>
  </si>
  <si>
    <t>pIns_PT_VTAR_C_VOTV</t>
  </si>
  <si>
    <t>pt_ntar_19</t>
  </si>
  <si>
    <t>https://portal.eias.ru/Portal/DownloadPage.aspx?type=12&amp;guid=d6a80316-1fc8-4339-b9cb-a9967e37420d</t>
  </si>
  <si>
    <t>Необходимая валовая выручка на соответствующий период, в том числе с разбивкой по годам</t>
  </si>
  <si>
    <t>p2_0</t>
  </si>
  <si>
    <t>5</t>
  </si>
  <si>
    <t>6</t>
  </si>
  <si>
    <t>Территория действия тарифа</t>
  </si>
  <si>
    <t>Наименование централизованной системы водоотведения</t>
  </si>
  <si>
    <t>Наименование признака дифференциации</t>
  </si>
  <si>
    <t>GROUP_CONSUMER</t>
  </si>
  <si>
    <t>Группа потребителей</t>
  </si>
  <si>
    <t>да</t>
  </si>
  <si>
    <t>Добавить значение признака дифференциации</t>
  </si>
  <si>
    <t>Добавить группу потребителей</t>
  </si>
  <si>
    <t>Добавить наименование признака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</si>
  <si>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</si>
  <si>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</si>
  <si>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</si>
  <si>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</si>
  <si>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SPR</t>
  </si>
  <si>
    <t>FLAG_START_DATE</t>
  </si>
  <si>
    <t>FLAG_ETC_PERIOD</t>
  </si>
  <si>
    <t>FLAG_END_DATE</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</si>
  <si>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</si>
  <si>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</si>
  <si>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</si>
  <si>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</si>
  <si>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Дата подачи заявления об утверждении тарифов</t>
  </si>
  <si>
    <t>Номер подачи заявления об утверждении тарифов</t>
  </si>
  <si>
    <t>dp</t>
  </si>
  <si>
    <t>Параметр дифференциации тарифа</t>
  </si>
  <si>
    <t>Величина и срок действия тарифа</t>
  </si>
  <si>
    <t>Наличие других периодов действия тарифа</t>
  </si>
  <si>
    <t>Наличие других сроков действия тарифа</t>
  </si>
  <si>
    <t>Одноставочный тариф</t>
  </si>
  <si>
    <t>Двухставочный тариф</t>
  </si>
  <si>
    <t>Срок действия</t>
  </si>
  <si>
    <t>ID_TER</t>
  </si>
  <si>
    <t>ID_CS</t>
  </si>
  <si>
    <t>ID_IST_TE</t>
  </si>
  <si>
    <t>NUM_NTAR</t>
  </si>
  <si>
    <t>NUM_TER</t>
  </si>
  <si>
    <t>NUM_CS</t>
  </si>
  <si>
    <t>NUM_FLAG_DIFF</t>
  </si>
  <si>
    <t>NUM_GC</t>
  </si>
  <si>
    <t>NUM_DATA_DIFF</t>
  </si>
  <si>
    <t>одноставочный тариф,_x000D_
руб./куб. м</t>
  </si>
  <si>
    <t>ставка платы за объем _x000D_
принятых сточных вод,_x000D_
руб./куб. м</t>
  </si>
  <si>
    <t>ставка платы за содержание мощности,_x000D_
руб./куб. м в час</t>
  </si>
  <si>
    <t>дата начала</t>
  </si>
  <si>
    <t>дата окончания</t>
  </si>
  <si>
    <t>pt_ter_17</t>
  </si>
  <si>
    <t>pt_cs_17</t>
  </si>
  <si>
    <t>pt_ist_te_17</t>
  </si>
  <si>
    <t>нет</t>
  </si>
  <si>
    <t>население</t>
  </si>
  <si>
    <t>Для населения без НДС</t>
  </si>
  <si>
    <t>Добавить наименование тарифа</t>
  </si>
  <si>
    <t>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t>
  </si>
  <si>
    <t>Информация о предложении организации водоотведения об установлении тарифов в сфере водоотведения на очередной период регулирования</t>
  </si>
  <si>
    <t>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</si>
</sst>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0"/>
  </numFmts>
  <fonts count="24">
    <font>
      <sz val="11"/>
      <color theme="1"/>
      <name val="Calibri"/>
      <family val="2"/>
      <scheme val="minor"/>
    </font>
    <font>
      <sz val="9"/>
      <name val="Tahoma"/>
      <family val="2"/>
      <charset val="204"/>
    </font>
    <font>
      <sz val="9"/>
      <color theme="0"/>
      <name val="Tahoma"/>
      <family val="2"/>
      <charset val="204"/>
    </font>
    <font>
      <sz val="11"/>
      <name val="Webdings2"/>
    </font>
    <font>
      <sz val="1"/>
      <color theme="0"/>
      <name val="Tahoma"/>
      <family val="2"/>
      <charset val="204"/>
    </font>
    <font>
      <sz val="14"/>
      <color rgb="FFBCBCBC"/>
      <name val="Calibri"/>
      <family val="2"/>
      <charset val="204"/>
    </font>
    <font>
      <u/>
      <sz val="9"/>
      <color rgb="FF333399"/>
      <name val="Tahoma"/>
      <family val="2"/>
      <charset val="204"/>
    </font>
    <font>
      <b/>
      <sz val="9"/>
      <color rgb="FF000080"/>
      <name val="Tahoma"/>
      <family val="2"/>
      <charset val="204"/>
    </font>
    <font>
      <u/>
      <sz val="9"/>
      <color theme="10"/>
      <name val="Tahoma"/>
      <family val="2"/>
      <charset val="204"/>
    </font>
    <font>
      <sz val="11"/>
      <color rgb="FFBCBCBC"/>
      <name val="Wingdings 2"/>
      <family val="1"/>
      <charset val="2"/>
    </font>
    <font>
      <sz val="9"/>
      <color rgb="FF000080"/>
      <name val="Tahoma"/>
      <family val="2"/>
      <charset val="204"/>
    </font>
    <font>
      <b/>
      <u/>
      <sz val="9"/>
      <color rgb="FF000080"/>
      <name val="Tahoma"/>
      <family val="2"/>
      <charset val="204"/>
    </font>
    <font>
      <sz val="15"/>
      <name val="Tahoma"/>
      <family val="2"/>
      <charset val="204"/>
    </font>
    <font>
      <sz val="10"/>
      <name val="Tahoma"/>
      <family val="2"/>
      <charset val="204"/>
    </font>
    <font>
      <b/>
      <sz val="9"/>
      <name val="Tahoma"/>
      <family val="2"/>
      <charset val="204"/>
    </font>
    <font>
      <sz val="9"/>
      <color rgb="FFBCBCBC"/>
      <name val="Tahoma"/>
      <family val="2"/>
      <charset val="204"/>
    </font>
    <font>
      <sz val="11"/>
      <name val="Wingdings 2"/>
      <family val="1"/>
      <charset val="2"/>
    </font>
    <font>
      <sz val="1"/>
      <color theme="0"/>
      <name val="Webdings2"/>
    </font>
    <font>
      <b/>
      <sz val="1"/>
      <color theme="0"/>
      <name val="Tahoma"/>
      <family val="2"/>
      <charset val="204"/>
    </font>
    <font>
      <sz val="11"/>
      <color theme="0"/>
      <name val="Webdings2"/>
    </font>
    <font>
      <sz val="9"/>
      <color theme="0"/>
      <name val="Webdings2"/>
    </font>
    <font>
      <sz val="1"/>
      <name val="Tahoma"/>
      <family val="2"/>
      <charset val="204"/>
    </font>
    <font>
      <sz val="1"/>
      <name val="Webdings2"/>
    </font>
    <font>
      <sz val="1"/>
      <color rgb="FFBCBCBC"/>
      <name val="Tahoma"/>
      <family val="2"/>
      <charset val="204"/>
    </font>
  </fonts>
  <fills count="8">
    <fill>
      <patternFill patternType="none"/>
    </fill>
    <fill>
      <patternFill patternType="gray125"/>
    </fill>
    <fill>
      <patternFill patternType="solid">
        <fgColor rgb="FFFFFFFF"/>
      </patternFill>
    </fill>
    <fill>
      <patternFill patternType="solid">
        <fgColor rgb="FFE3FAFD"/>
      </patternFill>
    </fill>
    <fill>
      <patternFill patternType="lightDown">
        <fgColor rgb="FFC0C0C0"/>
      </patternFill>
    </fill>
    <fill>
      <patternFill patternType="solid">
        <fgColor rgb="FFD7EAD3"/>
      </patternFill>
    </fill>
    <fill>
      <patternFill patternType="solid">
        <fgColor rgb="FFB7E4FF"/>
      </patternFill>
    </fill>
    <fill>
      <patternFill patternType="solid">
        <fgColor rgb="FFFFFFC0"/>
      </patternFill>
    </fill>
  </fills>
  <borders count="15">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diagonal/>
    </border>
    <border>
      <left/>
      <right/>
      <top/>
      <bottom style="thin">
        <color rgb="FFC0C0C0"/>
      </bottom>
      <diagonal/>
    </border>
    <border>
      <left/>
      <right style="thin">
        <color rgb="FFC0C0C0"/>
      </right>
      <top/>
      <bottom/>
      <diagonal/>
    </border>
  </borders>
  <cellStyleXfs count="1">
    <xf numFmtId="0" fontId="0" fillId="0" borderId="0"/>
  </cellStyleXfs>
  <cellXfs count="190">
    <xf numFmtId="0" fontId="0" fillId="0" borderId="0" xfId="0"/>
    <xf numFmtId="49" fontId="1"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1" fillId="0" borderId="0" xfId="0" applyNumberFormat="1" applyFont="1" applyAlignment="1">
      <alignment vertical="center" wrapText="1"/>
    </xf>
    <xf numFmtId="0" fontId="4" fillId="0" borderId="0" xfId="0" applyNumberFormat="1" applyFont="1" applyAlignment="1">
      <alignment vertical="center"/>
    </xf>
    <xf numFmtId="0" fontId="1" fillId="0" borderId="0" xfId="0" applyNumberFormat="1" applyFont="1" applyAlignment="1">
      <alignment horizontal="left" vertical="center" wrapText="1" indent="2"/>
    </xf>
    <xf numFmtId="49" fontId="0" fillId="0" borderId="0" xfId="0" applyNumberFormat="1" applyFont="1" applyAlignment="1">
      <alignment vertical="top"/>
    </xf>
    <xf numFmtId="49" fontId="1" fillId="0" borderId="0" xfId="0" applyNumberFormat="1" applyFont="1" applyAlignment="1">
      <alignment vertical="top"/>
    </xf>
    <xf numFmtId="49" fontId="5"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49" fontId="0" fillId="3" borderId="1" xfId="0" applyNumberFormat="1" applyFont="1" applyFill="1" applyBorder="1" applyAlignment="1" applyProtection="1">
      <alignment horizontal="left" vertical="center" wrapText="1" indent="1"/>
      <protection locked="0"/>
    </xf>
    <xf numFmtId="0" fontId="0" fillId="3" borderId="1"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0" fontId="3" fillId="2" borderId="0" xfId="0" applyNumberFormat="1" applyFont="1" applyFill="1" applyAlignment="1">
      <alignment vertical="center" wrapText="1"/>
    </xf>
    <xf numFmtId="0" fontId="1" fillId="2" borderId="0" xfId="0" applyNumberFormat="1" applyFont="1" applyFill="1" applyAlignment="1">
      <alignment vertical="center" wrapText="1"/>
    </xf>
    <xf numFmtId="0" fontId="1" fillId="2" borderId="0" xfId="0" applyNumberFormat="1" applyFont="1" applyFill="1" applyAlignment="1">
      <alignment horizontal="right" vertical="center" wrapText="1"/>
    </xf>
    <xf numFmtId="0" fontId="1" fillId="2" borderId="0" xfId="0" applyNumberFormat="1" applyFont="1" applyFill="1" applyAlignment="1">
      <alignment horizontal="center" vertical="center" wrapText="1"/>
    </xf>
    <xf numFmtId="0" fontId="7" fillId="2" borderId="0" xfId="0" applyNumberFormat="1" applyFont="1" applyFill="1" applyAlignment="1">
      <alignment horizontal="righ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left" vertical="top" wrapText="1"/>
    </xf>
    <xf numFmtId="49" fontId="8" fillId="3" borderId="1" xfId="0" applyNumberFormat="1" applyFont="1" applyFill="1" applyBorder="1" applyAlignment="1" applyProtection="1">
      <alignment horizontal="left" vertical="center" wrapText="1"/>
      <protection locked="0"/>
    </xf>
    <xf numFmtId="0" fontId="9" fillId="2" borderId="0" xfId="0" applyNumberFormat="1" applyFont="1" applyFill="1" applyAlignment="1">
      <alignment horizontal="center" vertical="center" wrapText="1"/>
    </xf>
    <xf numFmtId="0" fontId="0" fillId="0" borderId="1" xfId="0" applyNumberFormat="1" applyFont="1" applyBorder="1" applyAlignment="1">
      <alignment horizontal="left" vertical="center" wrapText="1"/>
    </xf>
    <xf numFmtId="49" fontId="10" fillId="4" borderId="10" xfId="0" applyNumberFormat="1" applyFont="1" applyFill="1" applyBorder="1" applyAlignment="1">
      <alignment horizontal="left" vertical="center"/>
    </xf>
    <xf numFmtId="49" fontId="10" fillId="4" borderId="10" xfId="0" applyNumberFormat="1" applyFont="1" applyFill="1" applyBorder="1" applyAlignment="1">
      <alignment horizontal="left" vertical="center" indent="2"/>
    </xf>
    <xf numFmtId="49" fontId="11" fillId="4" borderId="11" xfId="0" applyNumberFormat="1" applyFont="1" applyFill="1" applyBorder="1" applyAlignment="1">
      <alignment horizontal="center" vertical="top"/>
    </xf>
    <xf numFmtId="0" fontId="1" fillId="0" borderId="12" xfId="0" applyNumberFormat="1" applyFont="1" applyBorder="1" applyAlignment="1">
      <alignment vertical="center" wrapText="1"/>
    </xf>
    <xf numFmtId="49" fontId="10" fillId="0" borderId="12" xfId="0" applyNumberFormat="1" applyFont="1" applyBorder="1" applyAlignment="1">
      <alignment horizontal="left" vertical="center"/>
    </xf>
    <xf numFmtId="49" fontId="10" fillId="0" borderId="12" xfId="0" applyNumberFormat="1" applyFont="1" applyBorder="1" applyAlignment="1">
      <alignment horizontal="left" vertical="center" indent="2"/>
    </xf>
    <xf numFmtId="49" fontId="11" fillId="0" borderId="12" xfId="0" applyNumberFormat="1" applyFont="1" applyBorder="1" applyAlignment="1">
      <alignment horizontal="center" vertical="top"/>
    </xf>
    <xf numFmtId="0" fontId="1" fillId="0" borderId="0" xfId="0" applyNumberFormat="1" applyFont="1" applyAlignment="1">
      <alignment horizontal="right" vertical="top" wrapText="1"/>
    </xf>
    <xf numFmtId="0" fontId="1" fillId="0" borderId="0" xfId="0" applyNumberFormat="1" applyFont="1" applyAlignment="1">
      <alignment horizontal="left" vertical="top" wrapText="1"/>
    </xf>
    <xf numFmtId="49" fontId="1" fillId="0" borderId="0" xfId="0" applyNumberFormat="1" applyFont="1" applyAlignment="1">
      <alignment vertical="top" wrapText="1"/>
    </xf>
    <xf numFmtId="0" fontId="1" fillId="0" borderId="0" xfId="0" applyNumberFormat="1" applyFont="1" applyAlignment="1">
      <alignment vertical="top" wrapText="1"/>
    </xf>
    <xf numFmtId="0" fontId="4" fillId="0" borderId="0" xfId="0" applyNumberFormat="1" applyFont="1" applyAlignment="1">
      <alignment vertical="center" wrapText="1"/>
    </xf>
    <xf numFmtId="0" fontId="1" fillId="0" borderId="0" xfId="0" applyNumberFormat="1" applyFont="1" applyAlignment="1">
      <alignment horizontal="left" vertical="center" wrapText="1" indent="1"/>
    </xf>
    <xf numFmtId="0" fontId="1" fillId="0" borderId="8" xfId="0" applyNumberFormat="1" applyFont="1" applyBorder="1" applyAlignment="1">
      <alignment vertical="center" wrapText="1"/>
    </xf>
    <xf numFmtId="0" fontId="0" fillId="5" borderId="1" xfId="0" applyNumberFormat="1" applyFont="1" applyFill="1" applyBorder="1" applyAlignment="1">
      <alignment horizontal="center" vertical="center" wrapText="1"/>
    </xf>
    <xf numFmtId="0" fontId="0" fillId="0" borderId="11" xfId="0" applyNumberFormat="1" applyFont="1" applyBorder="1" applyAlignment="1">
      <alignment horizontal="center" vertical="center" wrapText="1"/>
    </xf>
    <xf numFmtId="164" fontId="0" fillId="3" borderId="11" xfId="0" applyNumberFormat="1" applyFont="1" applyFill="1" applyBorder="1" applyAlignment="1" applyProtection="1">
      <alignment horizontal="left" vertical="center" wrapText="1"/>
      <protection locked="0"/>
    </xf>
    <xf numFmtId="164" fontId="0" fillId="3" borderId="9" xfId="0" applyNumberFormat="1" applyFont="1" applyFill="1" applyBorder="1" applyAlignment="1" applyProtection="1">
      <alignment horizontal="left" vertical="center" wrapText="1"/>
      <protection locked="0"/>
    </xf>
    <xf numFmtId="0" fontId="1" fillId="6" borderId="1" xfId="0" applyNumberFormat="1" applyFont="1" applyFill="1" applyBorder="1" applyAlignment="1">
      <alignment horizontal="left" vertical="center" wrapText="1"/>
    </xf>
    <xf numFmtId="0" fontId="12" fillId="0" borderId="0" xfId="0" applyNumberFormat="1" applyFont="1" applyAlignment="1">
      <alignment vertical="center" wrapText="1"/>
    </xf>
    <xf numFmtId="49" fontId="10" fillId="4" borderId="13" xfId="0" applyNumberFormat="1" applyFont="1" applyFill="1" applyBorder="1" applyAlignment="1">
      <alignment horizontal="left" vertical="center"/>
    </xf>
    <xf numFmtId="4" fontId="0" fillId="3" borderId="1" xfId="0" applyNumberFormat="1" applyFont="1" applyFill="1" applyBorder="1" applyAlignment="1" applyProtection="1">
      <alignment horizontal="right" vertical="center" wrapText="1"/>
      <protection locked="0"/>
    </xf>
    <xf numFmtId="0" fontId="13" fillId="0" borderId="0" xfId="0" applyNumberFormat="1" applyFont="1" applyAlignment="1">
      <alignment vertical="center" wrapText="1"/>
    </xf>
    <xf numFmtId="0" fontId="14" fillId="2" borderId="0" xfId="0" applyNumberFormat="1" applyFont="1" applyFill="1" applyAlignment="1">
      <alignment horizontal="center" vertical="center" wrapText="1"/>
    </xf>
    <xf numFmtId="0" fontId="0" fillId="2" borderId="9" xfId="0" applyNumberFormat="1" applyFont="1" applyFill="1" applyBorder="1" applyAlignment="1">
      <alignment horizontal="right" vertical="center" wrapText="1" indent="1"/>
    </xf>
    <xf numFmtId="164" fontId="1" fillId="5" borderId="1" xfId="0" applyNumberFormat="1" applyFont="1" applyFill="1" applyBorder="1" applyAlignment="1">
      <alignment horizontal="left" vertical="center" wrapText="1" indent="1"/>
    </xf>
    <xf numFmtId="0" fontId="1" fillId="5" borderId="1" xfId="0" applyNumberFormat="1" applyFont="1" applyFill="1" applyBorder="1" applyAlignment="1">
      <alignment horizontal="left" vertical="center" wrapText="1" indent="1"/>
    </xf>
    <xf numFmtId="0" fontId="1" fillId="2" borderId="3" xfId="0" applyNumberFormat="1" applyFont="1" applyFill="1" applyBorder="1" applyAlignment="1">
      <alignment horizontal="center" vertical="center" wrapText="1"/>
    </xf>
    <xf numFmtId="0" fontId="0" fillId="0" borderId="3" xfId="0" applyNumberFormat="1" applyFont="1" applyBorder="1" applyAlignment="1">
      <alignment horizontal="center" vertical="center" wrapText="1"/>
    </xf>
    <xf numFmtId="0" fontId="1" fillId="2" borderId="9" xfId="0" applyNumberFormat="1" applyFont="1" applyFill="1" applyBorder="1" applyAlignment="1">
      <alignment horizontal="center" vertical="center" wrapText="1"/>
    </xf>
    <xf numFmtId="0" fontId="1" fillId="2" borderId="10" xfId="0" applyNumberFormat="1" applyFont="1" applyFill="1" applyBorder="1" applyAlignment="1">
      <alignment horizontal="center" vertical="center" wrapText="1"/>
    </xf>
    <xf numFmtId="0" fontId="1" fillId="2" borderId="11" xfId="0" applyNumberFormat="1"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0" fillId="0" borderId="6" xfId="0" applyNumberFormat="1" applyFont="1" applyBorder="1" applyAlignment="1">
      <alignment horizontal="center" vertical="center" wrapText="1"/>
    </xf>
    <xf numFmtId="0" fontId="0" fillId="0" borderId="9" xfId="0" applyNumberFormat="1" applyFont="1" applyBorder="1" applyAlignment="1">
      <alignment horizontal="center" vertical="center" wrapText="1"/>
    </xf>
    <xf numFmtId="0" fontId="0" fillId="0" borderId="11" xfId="0" applyNumberFormat="1" applyFont="1" applyBorder="1" applyAlignment="1">
      <alignment horizontal="center" vertical="center" wrapText="1"/>
    </xf>
    <xf numFmtId="49" fontId="15" fillId="2" borderId="0" xfId="0" applyNumberFormat="1" applyFont="1" applyFill="1" applyAlignment="1">
      <alignment horizontal="center" vertical="center" wrapText="1"/>
    </xf>
    <xf numFmtId="49" fontId="15" fillId="2" borderId="12" xfId="0" applyNumberFormat="1"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0" fontId="0" fillId="0" borderId="3" xfId="0" applyNumberFormat="1" applyFont="1" applyBorder="1" applyAlignment="1">
      <alignment horizontal="left" vertical="center" wrapText="1"/>
    </xf>
    <xf numFmtId="0" fontId="0" fillId="0" borderId="1" xfId="0" applyNumberFormat="1" applyFont="1" applyBorder="1" applyAlignment="1">
      <alignment horizontal="left" vertical="center" wrapText="1"/>
    </xf>
    <xf numFmtId="0" fontId="3" fillId="2" borderId="0" xfId="0" applyNumberFormat="1" applyFont="1" applyFill="1" applyAlignment="1">
      <alignment horizontal="center" vertical="top" wrapText="1"/>
    </xf>
    <xf numFmtId="49" fontId="0" fillId="2" borderId="1" xfId="0" applyNumberFormat="1" applyFont="1" applyFill="1" applyBorder="1" applyAlignment="1">
      <alignment horizontal="center" vertical="center" wrapText="1"/>
    </xf>
    <xf numFmtId="0" fontId="0" fillId="5" borderId="9" xfId="0" applyNumberFormat="1" applyFont="1" applyFill="1" applyBorder="1" applyAlignment="1">
      <alignment horizontal="left" vertical="center" wrapText="1" indent="1"/>
    </xf>
    <xf numFmtId="0" fontId="0" fillId="5" borderId="1" xfId="0" applyNumberFormat="1" applyFont="1" applyFill="1" applyBorder="1" applyAlignment="1">
      <alignment horizontal="left" vertical="center" wrapText="1" indent="1"/>
    </xf>
    <xf numFmtId="49" fontId="10" fillId="4" borderId="13" xfId="0" applyNumberFormat="1" applyFont="1" applyFill="1" applyBorder="1" applyAlignment="1">
      <alignment horizontal="left" vertical="center" indent="2"/>
    </xf>
    <xf numFmtId="0" fontId="3" fillId="2" borderId="14" xfId="0" applyNumberFormat="1" applyFont="1" applyFill="1" applyBorder="1" applyAlignment="1">
      <alignment horizontal="center" vertical="top" wrapText="1"/>
    </xf>
    <xf numFmtId="49" fontId="0" fillId="2" borderId="6" xfId="0" applyNumberFormat="1" applyFont="1" applyFill="1" applyBorder="1" applyAlignment="1">
      <alignment horizontal="center" vertical="center" wrapText="1"/>
    </xf>
    <xf numFmtId="0" fontId="0" fillId="5" borderId="6" xfId="0" applyNumberFormat="1" applyFont="1" applyFill="1" applyBorder="1" applyAlignment="1">
      <alignment horizontal="left" vertical="center" wrapText="1" indent="1"/>
    </xf>
    <xf numFmtId="49" fontId="0" fillId="2" borderId="9" xfId="0" applyNumberFormat="1" applyFont="1" applyFill="1" applyBorder="1" applyAlignment="1">
      <alignment horizontal="center" vertical="center" wrapText="1"/>
    </xf>
    <xf numFmtId="0" fontId="1" fillId="0" borderId="1" xfId="0" applyNumberFormat="1" applyFont="1" applyBorder="1" applyAlignment="1">
      <alignment vertical="center" wrapText="1"/>
    </xf>
    <xf numFmtId="0" fontId="3" fillId="0" borderId="0" xfId="0" applyNumberFormat="1" applyFont="1" applyAlignment="1">
      <alignment vertical="center" wrapText="1"/>
    </xf>
    <xf numFmtId="0" fontId="1" fillId="0" borderId="8" xfId="0" applyNumberFormat="1" applyFont="1" applyBorder="1" applyAlignment="1">
      <alignment vertical="center" wrapText="1"/>
    </xf>
    <xf numFmtId="49" fontId="1" fillId="0" borderId="12" xfId="0" applyNumberFormat="1" applyFont="1" applyBorder="1" applyAlignment="1">
      <alignment vertical="top"/>
    </xf>
    <xf numFmtId="49" fontId="4" fillId="0" borderId="0" xfId="0" applyNumberFormat="1" applyFont="1" applyAlignment="1">
      <alignment vertical="top"/>
    </xf>
    <xf numFmtId="0" fontId="13" fillId="0" borderId="0" xfId="0" applyNumberFormat="1" applyFont="1" applyAlignment="1">
      <alignment horizontal="right" vertical="top" wrapText="1"/>
    </xf>
    <xf numFmtId="0" fontId="2" fillId="0" borderId="0" xfId="0" applyNumberFormat="1" applyFont="1" applyAlignment="1">
      <alignment horizontal="center" vertical="center" wrapText="1"/>
    </xf>
    <xf numFmtId="49" fontId="2" fillId="0" borderId="0" xfId="0" applyNumberFormat="1" applyFont="1" applyAlignment="1">
      <alignment vertical="center" wrapText="1"/>
    </xf>
    <xf numFmtId="0" fontId="1" fillId="0" borderId="0" xfId="0" applyNumberFormat="1" applyFont="1" applyAlignment="1">
      <alignment horizontal="left" vertical="center" wrapText="1"/>
    </xf>
    <xf numFmtId="0" fontId="2" fillId="0" borderId="0" xfId="0" applyNumberFormat="1" applyFont="1" applyAlignment="1">
      <alignment horizontal="left" vertical="center" indent="1"/>
    </xf>
    <xf numFmtId="0" fontId="2" fillId="0" borderId="1" xfId="0" applyNumberFormat="1" applyFont="1" applyBorder="1" applyAlignment="1">
      <alignment horizontal="center" vertical="center"/>
    </xf>
    <xf numFmtId="0" fontId="2" fillId="0" borderId="0" xfId="0" applyNumberFormat="1" applyFont="1" applyAlignment="1">
      <alignment horizontal="center" vertical="center"/>
    </xf>
    <xf numFmtId="0" fontId="2" fillId="0" borderId="0" xfId="0" applyNumberFormat="1" applyFont="1" applyAlignment="1">
      <alignment horizontal="left" vertical="center" wrapText="1"/>
    </xf>
    <xf numFmtId="49" fontId="1" fillId="0" borderId="14" xfId="0" applyNumberFormat="1" applyFont="1" applyBorder="1" applyAlignment="1">
      <alignment vertical="top"/>
    </xf>
    <xf numFmtId="0" fontId="1" fillId="2" borderId="1" xfId="0" applyNumberFormat="1" applyFont="1" applyFill="1" applyBorder="1" applyAlignment="1">
      <alignment horizontal="left" vertical="center" wrapText="1"/>
    </xf>
    <xf numFmtId="0" fontId="1" fillId="0" borderId="1" xfId="0" applyNumberFormat="1" applyFont="1" applyBorder="1" applyAlignment="1">
      <alignment horizontal="left" vertical="center" wrapText="1" indent="6"/>
    </xf>
    <xf numFmtId="0" fontId="1" fillId="5" borderId="9" xfId="0" applyNumberFormat="1" applyFont="1" applyFill="1" applyBorder="1" applyAlignment="1">
      <alignment horizontal="left" vertical="center" wrapText="1"/>
    </xf>
    <xf numFmtId="0" fontId="1" fillId="5" borderId="10" xfId="0" applyNumberFormat="1" applyFont="1" applyFill="1" applyBorder="1" applyAlignment="1">
      <alignment horizontal="left" vertical="center" wrapText="1"/>
    </xf>
    <xf numFmtId="0" fontId="1" fillId="5" borderId="11" xfId="0" applyNumberFormat="1" applyFont="1" applyFill="1" applyBorder="1" applyAlignment="1">
      <alignment horizontal="left" vertical="center" wrapText="1"/>
    </xf>
    <xf numFmtId="0" fontId="2" fillId="0" borderId="9" xfId="0" applyNumberFormat="1" applyFont="1" applyBorder="1" applyAlignment="1">
      <alignment horizontal="center" vertical="center"/>
    </xf>
    <xf numFmtId="0" fontId="1" fillId="0" borderId="0" xfId="0" applyNumberFormat="1" applyFont="1" applyAlignment="1">
      <alignment horizontal="center" vertical="center" wrapText="1"/>
    </xf>
    <xf numFmtId="0" fontId="16" fillId="2" borderId="0" xfId="0" applyNumberFormat="1" applyFont="1" applyFill="1" applyAlignment="1">
      <alignment horizontal="center" vertical="center" wrapText="1"/>
    </xf>
    <xf numFmtId="0" fontId="1" fillId="0" borderId="14" xfId="0" applyNumberFormat="1" applyFont="1" applyBorder="1" applyAlignment="1">
      <alignment vertical="center" wrapText="1"/>
    </xf>
    <xf numFmtId="0" fontId="1" fillId="2" borderId="1" xfId="0" applyNumberFormat="1" applyFont="1" applyFill="1" applyBorder="1" applyAlignment="1">
      <alignment horizontal="left" vertical="center" wrapText="1" indent="1"/>
    </xf>
    <xf numFmtId="0" fontId="9" fillId="0" borderId="0" xfId="0" applyNumberFormat="1" applyFont="1" applyAlignment="1">
      <alignment vertical="center" wrapText="1"/>
    </xf>
    <xf numFmtId="0" fontId="1" fillId="2" borderId="1" xfId="0" applyNumberFormat="1" applyFont="1" applyFill="1" applyBorder="1" applyAlignment="1">
      <alignment horizontal="left" vertical="center" wrapText="1" indent="2"/>
    </xf>
    <xf numFmtId="0" fontId="2" fillId="0" borderId="1" xfId="0" applyNumberFormat="1" applyFont="1" applyBorder="1" applyAlignment="1">
      <alignment horizontal="center" vertical="center" wrapText="1"/>
    </xf>
    <xf numFmtId="0" fontId="4"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14" xfId="0" applyNumberFormat="1" applyFont="1" applyBorder="1" applyAlignment="1">
      <alignment horizontal="center" vertical="center" wrapText="1"/>
    </xf>
    <xf numFmtId="0" fontId="1" fillId="2" borderId="1" xfId="0" applyNumberFormat="1" applyFont="1" applyFill="1" applyBorder="1" applyAlignment="1">
      <alignment horizontal="left" vertical="center" wrapText="1" indent="4"/>
    </xf>
    <xf numFmtId="0" fontId="1" fillId="7" borderId="9" xfId="0" applyNumberFormat="1" applyFont="1" applyFill="1" applyBorder="1" applyAlignment="1" applyProtection="1">
      <alignment horizontal="left" vertical="center" wrapText="1"/>
      <protection locked="0"/>
    </xf>
    <xf numFmtId="0" fontId="1" fillId="7" borderId="10" xfId="0" applyNumberFormat="1" applyFont="1" applyFill="1" applyBorder="1" applyAlignment="1" applyProtection="1">
      <alignment horizontal="left" vertical="center" wrapText="1"/>
      <protection locked="0"/>
    </xf>
    <xf numFmtId="0" fontId="1" fillId="7" borderId="11" xfId="0" applyNumberFormat="1" applyFont="1" applyFill="1" applyBorder="1" applyAlignment="1" applyProtection="1">
      <alignment horizontal="left" vertical="center" wrapText="1"/>
      <protection locked="0"/>
    </xf>
    <xf numFmtId="49" fontId="1" fillId="7" borderId="9" xfId="0" applyNumberFormat="1" applyFont="1" applyFill="1" applyBorder="1" applyAlignment="1" applyProtection="1">
      <alignment horizontal="left" vertical="center" wrapText="1"/>
      <protection locked="0"/>
    </xf>
    <xf numFmtId="49" fontId="1" fillId="7" borderId="10" xfId="0" applyNumberFormat="1" applyFont="1" applyFill="1" applyBorder="1" applyAlignment="1" applyProtection="1">
      <alignment horizontal="left" vertical="center" wrapText="1"/>
      <protection locked="0"/>
    </xf>
    <xf numFmtId="0" fontId="2" fillId="0" borderId="9" xfId="0" applyNumberFormat="1" applyFont="1" applyBorder="1" applyAlignment="1">
      <alignment horizontal="center" vertical="center" wrapText="1"/>
    </xf>
    <xf numFmtId="0" fontId="4" fillId="0" borderId="14" xfId="0" applyNumberFormat="1" applyFont="1" applyBorder="1" applyAlignment="1">
      <alignment vertical="center" wrapText="1"/>
    </xf>
    <xf numFmtId="0" fontId="1" fillId="2" borderId="1" xfId="0" applyNumberFormat="1" applyFont="1" applyFill="1" applyBorder="1" applyAlignment="1">
      <alignment horizontal="left" vertical="center" wrapText="1" indent="5"/>
    </xf>
    <xf numFmtId="0" fontId="1" fillId="6" borderId="9" xfId="0" applyNumberFormat="1" applyFont="1" applyFill="1" applyBorder="1" applyAlignment="1">
      <alignment horizontal="left" vertical="center" wrapText="1"/>
    </xf>
    <xf numFmtId="0" fontId="1" fillId="6" borderId="10" xfId="0" applyNumberFormat="1" applyFont="1" applyFill="1" applyBorder="1" applyAlignment="1">
      <alignment horizontal="left" vertical="center" wrapText="1"/>
    </xf>
    <xf numFmtId="0" fontId="1" fillId="6" borderId="11" xfId="0" applyNumberFormat="1" applyFont="1" applyFill="1" applyBorder="1" applyAlignment="1">
      <alignment horizontal="left" vertical="center" wrapText="1"/>
    </xf>
    <xf numFmtId="49" fontId="1" fillId="7" borderId="1" xfId="0" applyNumberFormat="1" applyFont="1" applyFill="1" applyBorder="1" applyAlignment="1" applyProtection="1">
      <alignment horizontal="left" vertical="center" wrapText="1" indent="6"/>
      <protection locked="0"/>
    </xf>
    <xf numFmtId="4" fontId="1" fillId="7" borderId="1" xfId="0" applyNumberFormat="1" applyFont="1" applyFill="1" applyBorder="1" applyAlignment="1" applyProtection="1">
      <alignment horizontal="right" vertical="center" wrapText="1"/>
      <protection locked="0"/>
    </xf>
    <xf numFmtId="165" fontId="1" fillId="7" borderId="1" xfId="0" applyNumberFormat="1" applyFont="1" applyFill="1" applyBorder="1" applyAlignment="1" applyProtection="1">
      <alignment horizontal="right" vertical="center" wrapText="1"/>
      <protection locked="0"/>
    </xf>
    <xf numFmtId="164" fontId="0" fillId="3" borderId="1"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lignment horizontal="center" vertical="center" wrapText="1"/>
    </xf>
    <xf numFmtId="164" fontId="0" fillId="3" borderId="3" xfId="0" applyNumberFormat="1" applyFont="1" applyFill="1" applyBorder="1" applyAlignment="1" applyProtection="1">
      <alignment horizontal="center" vertical="center" wrapText="1"/>
      <protection locked="0"/>
    </xf>
    <xf numFmtId="49" fontId="1" fillId="0" borderId="1" xfId="0" applyNumberFormat="1" applyFont="1" applyBorder="1" applyAlignment="1">
      <alignment horizontal="left" vertical="center" wrapText="1"/>
    </xf>
    <xf numFmtId="4" fontId="1" fillId="0" borderId="1" xfId="0" applyNumberFormat="1" applyFont="1" applyBorder="1" applyAlignment="1">
      <alignment horizontal="right" vertical="center" wrapText="1"/>
    </xf>
    <xf numFmtId="4" fontId="4" fillId="0" borderId="1" xfId="0" applyNumberFormat="1" applyFont="1" applyBorder="1" applyAlignment="1">
      <alignment horizontal="center" vertical="center" wrapText="1"/>
    </xf>
    <xf numFmtId="49" fontId="0" fillId="3" borderId="1" xfId="0" applyNumberFormat="1" applyFont="1" applyFill="1" applyBorder="1" applyAlignment="1" applyProtection="1">
      <alignment horizontal="center" vertical="center" wrapText="1"/>
      <protection locked="0"/>
    </xf>
    <xf numFmtId="49" fontId="0" fillId="3" borderId="6"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lignment horizontal="left" vertical="center"/>
    </xf>
    <xf numFmtId="49" fontId="10" fillId="4" borderId="10" xfId="0" applyNumberFormat="1" applyFont="1" applyFill="1" applyBorder="1" applyAlignment="1">
      <alignment horizontal="left" vertical="center" indent="5"/>
    </xf>
    <xf numFmtId="49" fontId="1" fillId="4" borderId="10" xfId="0" applyNumberFormat="1" applyFont="1" applyFill="1" applyBorder="1" applyAlignment="1">
      <alignment horizontal="center" vertical="center" wrapText="1"/>
    </xf>
    <xf numFmtId="49" fontId="10" fillId="4" borderId="10" xfId="0" applyNumberFormat="1" applyFont="1" applyFill="1" applyBorder="1" applyAlignment="1">
      <alignment horizontal="left" vertical="center" indent="4"/>
    </xf>
    <xf numFmtId="49" fontId="0" fillId="4" borderId="10" xfId="0" applyNumberFormat="1" applyFont="1" applyFill="1" applyBorder="1" applyAlignment="1">
      <alignment horizontal="center" vertical="center" wrapText="1"/>
    </xf>
    <xf numFmtId="49" fontId="3" fillId="0" borderId="0" xfId="0" applyNumberFormat="1" applyFont="1" applyAlignment="1">
      <alignment vertical="top"/>
    </xf>
    <xf numFmtId="49" fontId="10" fillId="4" borderId="10" xfId="0" applyNumberFormat="1" applyFont="1" applyFill="1" applyBorder="1" applyAlignment="1">
      <alignment horizontal="left" vertical="center" indent="3"/>
    </xf>
    <xf numFmtId="0" fontId="4" fillId="0" borderId="0" xfId="0" applyNumberFormat="1" applyFont="1" applyAlignment="1">
      <alignment horizontal="left" vertical="center" indent="1"/>
    </xf>
    <xf numFmtId="0" fontId="4" fillId="0" borderId="0" xfId="0" applyNumberFormat="1" applyFont="1" applyAlignment="1">
      <alignment horizontal="center" vertical="center"/>
    </xf>
    <xf numFmtId="49" fontId="4" fillId="0" borderId="0" xfId="0" applyNumberFormat="1" applyFont="1" applyAlignment="1">
      <alignment horizontal="left" vertical="center"/>
    </xf>
    <xf numFmtId="49" fontId="17" fillId="0" borderId="0" xfId="0" applyNumberFormat="1" applyFont="1" applyAlignment="1">
      <alignment vertical="top"/>
    </xf>
    <xf numFmtId="49" fontId="18" fillId="0" borderId="0" xfId="0" applyNumberFormat="1" applyFont="1" applyAlignment="1">
      <alignment horizontal="left" vertical="center"/>
    </xf>
    <xf numFmtId="49" fontId="4" fillId="0" borderId="0" xfId="0" applyNumberFormat="1" applyFont="1" applyAlignment="1">
      <alignment horizontal="left" vertical="center" indent="1"/>
    </xf>
    <xf numFmtId="49" fontId="4" fillId="0" borderId="0" xfId="0" applyNumberFormat="1" applyFont="1" applyAlignment="1">
      <alignment horizontal="center" vertical="center" wrapText="1"/>
    </xf>
    <xf numFmtId="4" fontId="2"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16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0" fontId="19" fillId="0" borderId="0" xfId="0" applyNumberFormat="1" applyFont="1" applyAlignment="1">
      <alignment vertical="center" wrapText="1"/>
    </xf>
    <xf numFmtId="0" fontId="20" fillId="0" borderId="0" xfId="0" applyNumberFormat="1" applyFont="1" applyAlignment="1">
      <alignment vertical="center" wrapText="1"/>
    </xf>
    <xf numFmtId="0" fontId="2" fillId="0" borderId="0" xfId="0" applyNumberFormat="1" applyFont="1" applyAlignment="1">
      <alignment vertical="center"/>
    </xf>
    <xf numFmtId="0" fontId="1" fillId="2" borderId="0" xfId="0" applyNumberFormat="1" applyFont="1" applyFill="1" applyAlignment="1">
      <alignment horizontal="left" vertical="center" wrapText="1"/>
    </xf>
    <xf numFmtId="0" fontId="1" fillId="0" borderId="12" xfId="0" applyNumberFormat="1" applyFont="1" applyBorder="1" applyAlignment="1">
      <alignment horizontal="left" vertical="top" wrapText="1" indent="1"/>
    </xf>
    <xf numFmtId="0" fontId="1" fillId="0" borderId="13" xfId="0" applyNumberFormat="1" applyFont="1" applyBorder="1" applyAlignment="1">
      <alignment horizontal="left" vertical="center" wrapText="1" indent="1"/>
    </xf>
    <xf numFmtId="0" fontId="0" fillId="0" borderId="0" xfId="0" applyNumberFormat="1" applyFont="1" applyAlignment="1">
      <alignment vertical="center"/>
    </xf>
    <xf numFmtId="0" fontId="0" fillId="2" borderId="1" xfId="0" applyNumberFormat="1" applyFont="1" applyFill="1" applyBorder="1" applyAlignment="1">
      <alignment horizontal="right" vertical="center" wrapText="1" indent="1"/>
    </xf>
    <xf numFmtId="0" fontId="0" fillId="0" borderId="10" xfId="0" applyNumberFormat="1" applyFont="1" applyBorder="1" applyAlignment="1">
      <alignment vertical="center"/>
    </xf>
    <xf numFmtId="0" fontId="1" fillId="0" borderId="0" xfId="0" applyNumberFormat="1" applyFont="1" applyAlignment="1">
      <alignment horizontal="right" vertical="center" wrapText="1"/>
    </xf>
    <xf numFmtId="0" fontId="1" fillId="2" borderId="13" xfId="0" applyNumberFormat="1" applyFont="1" applyFill="1" applyBorder="1" applyAlignment="1">
      <alignment vertical="center" wrapText="1"/>
    </xf>
    <xf numFmtId="0" fontId="9" fillId="0" borderId="13"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0" borderId="3" xfId="0" applyNumberFormat="1" applyFont="1" applyBorder="1" applyAlignment="1">
      <alignment vertical="center" wrapText="1"/>
    </xf>
    <xf numFmtId="0" fontId="0" fillId="2" borderId="9" xfId="0" applyNumberFormat="1" applyFont="1" applyFill="1" applyBorder="1" applyAlignment="1">
      <alignment horizontal="center" vertical="center" wrapText="1"/>
    </xf>
    <xf numFmtId="0" fontId="0" fillId="2" borderId="10" xfId="0" applyNumberFormat="1" applyFont="1" applyFill="1" applyBorder="1" applyAlignment="1">
      <alignment horizontal="center" vertical="center" wrapText="1"/>
    </xf>
    <xf numFmtId="0" fontId="0" fillId="2" borderId="11" xfId="0" applyNumberFormat="1"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9"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2" borderId="8" xfId="0" applyNumberFormat="1" applyFont="1" applyFill="1" applyBorder="1" applyAlignment="1">
      <alignment horizontal="center" vertical="center" wrapText="1"/>
    </xf>
    <xf numFmtId="0" fontId="1" fillId="0" borderId="6" xfId="0" applyNumberFormat="1" applyFont="1" applyBorder="1" applyAlignment="1">
      <alignment vertical="center" wrapText="1"/>
    </xf>
    <xf numFmtId="49" fontId="21" fillId="0" borderId="0" xfId="0" applyNumberFormat="1" applyFont="1" applyAlignment="1">
      <alignment vertical="center" wrapText="1"/>
    </xf>
    <xf numFmtId="0" fontId="22" fillId="2" borderId="0" xfId="0" applyNumberFormat="1" applyFont="1" applyFill="1" applyAlignment="1">
      <alignment vertical="center" wrapText="1"/>
    </xf>
    <xf numFmtId="0" fontId="17" fillId="2" borderId="0" xfId="0" applyNumberFormat="1" applyFont="1" applyFill="1" applyAlignment="1">
      <alignment vertical="center" wrapText="1"/>
    </xf>
    <xf numFmtId="49" fontId="23" fillId="2" borderId="12" xfId="0" applyNumberFormat="1" applyFont="1" applyFill="1" applyBorder="1" applyAlignment="1">
      <alignment horizontal="left" vertical="center" wrapText="1"/>
    </xf>
    <xf numFmtId="49" fontId="23" fillId="2" borderId="12" xfId="0" applyNumberFormat="1"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23" fillId="2" borderId="12" xfId="0" applyNumberFormat="1" applyFont="1" applyFill="1" applyBorder="1" applyAlignment="1">
      <alignment horizontal="center" vertical="center" wrapText="1"/>
    </xf>
    <xf numFmtId="0" fontId="23" fillId="2" borderId="12" xfId="0" applyNumberFormat="1" applyFont="1" applyFill="1" applyBorder="1" applyAlignment="1">
      <alignment horizontal="center" vertical="center" wrapText="1"/>
    </xf>
    <xf numFmtId="0" fontId="21" fillId="0" borderId="0" xfId="0" applyNumberFormat="1" applyFont="1" applyAlignment="1">
      <alignment vertical="center" wrapText="1"/>
    </xf>
    <xf numFmtId="0" fontId="14" fillId="0" borderId="2" xfId="0" applyNumberFormat="1" applyFont="1" applyBorder="1" applyAlignment="1">
      <alignment horizontal="left" vertical="top" wrapText="1" indent="1"/>
    </xf>
    <xf numFmtId="0" fontId="14" fillId="0" borderId="3" xfId="0" applyNumberFormat="1" applyFont="1" applyBorder="1" applyAlignment="1">
      <alignment horizontal="left" vertical="top" wrapText="1" indent="1"/>
    </xf>
    <xf numFmtId="0" fontId="14" fillId="0" borderId="4" xfId="0" applyNumberFormat="1" applyFont="1" applyBorder="1" applyAlignment="1">
      <alignment horizontal="left" vertical="top" wrapText="1" indent="1"/>
    </xf>
    <xf numFmtId="0" fontId="14" fillId="0" borderId="5" xfId="0" applyNumberFormat="1" applyFont="1" applyBorder="1" applyAlignment="1">
      <alignment horizontal="left" vertical="center" wrapText="1" indent="1"/>
    </xf>
    <xf numFmtId="0" fontId="14" fillId="0" borderId="6" xfId="0" applyNumberFormat="1" applyFont="1" applyBorder="1" applyAlignment="1">
      <alignment horizontal="left" vertical="center" wrapText="1" indent="1"/>
    </xf>
    <xf numFmtId="0" fontId="14" fillId="0" borderId="7" xfId="0" applyNumberFormat="1" applyFont="1" applyBorder="1" applyAlignment="1">
      <alignment horizontal="left" vertical="center" wrapText="1" indent="1"/>
    </xf>
    <xf numFmtId="0" fontId="14" fillId="0" borderId="10" xfId="0" applyNumberFormat="1" applyFont="1" applyBorder="1" applyAlignment="1">
      <alignment horizontal="left" vertical="top" wrapText="1" indent="1"/>
    </xf>
    <xf numFmtId="0" fontId="14" fillId="0" borderId="12" xfId="0" applyNumberFormat="1" applyFont="1" applyBorder="1" applyAlignment="1">
      <alignment horizontal="left" vertical="top" wrapText="1" indent="1"/>
    </xf>
    <xf numFmtId="0" fontId="14" fillId="0" borderId="13" xfId="0" applyNumberFormat="1" applyFont="1" applyBorder="1" applyAlignment="1">
      <alignment horizontal="left" vertical="center"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0</xdr:colOff>
      <xdr:row>4</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47650" cy="247650"/>
        </a:xfrm>
        <a:prstGeom prst="rect">
          <a:avLst/>
        </a:prstGeom>
        <a:ln w="0">
          <a:no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47650" cy="1714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44;&#1077;&#1083;&#1086;%20&#8470;02-01-01%20&#1058;&#1072;&#1088;&#1080;&#1092;&#1085;&#1099;&#1077;%20&#1076;&#1077;&#1083;&#1072;%20&#1085;&#1072;%20&#1091;&#1089;&#1083;&#1091;&#1075;&#1080;%20&#1042;&#1057;%20&#1080;%20&#1042;&#1054;/&#1057;&#1090;&#1072;&#1085;&#1076;&#1072;&#1088;&#1090;&#1099;%20&#1088;&#1072;&#1089;&#1082;&#1088;&#1099;&#1090;&#1080;&#1103;%20&#1080;&#1085;&#1092;&#1086;&#1088;&#1084;&#1072;&#1094;&#1080;&#1080;/&#1064;&#1072;&#1073;&#1083;&#1086;&#1085;%20OPEN.INFO.REQUEST%20(&#1087;&#1088;&#1077;&#1076;&#1083;&#1086;&#1078;&#1077;&#1085;&#1080;&#1077;%20&#1086;&#1073;%20&#1091;&#1089;&#1090;&#1072;&#1085;&#1086;&#1074;&#1083;&#1077;&#1085;&#1080;&#1080;%20&#1090;&#1072;&#1088;&#1080;&#1092;&#1086;&#1074;)/&#1054;&#1088;&#1089;&#1082;/2024/&#1084;&#1072;&#1081;%202024/PP108.OPEN.INFO.REQUEST.VOTV.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efreshError="1"/>
      <sheetData sheetId="1">
        <row r="21">
          <cell r="F21">
            <v>44232</v>
          </cell>
        </row>
        <row r="22">
          <cell r="F22" t="str">
            <v>02/005</v>
          </cell>
        </row>
        <row r="26">
          <cell r="F26">
            <v>45409</v>
          </cell>
        </row>
        <row r="27">
          <cell r="F27" t="str">
            <v>И.ОР-27042024-005, И.ОР-26042024-020</v>
          </cell>
        </row>
        <row r="31">
          <cell r="F31" t="str">
            <v>ООО "РВК- Орск"</v>
          </cell>
        </row>
      </sheetData>
      <sheetData sheetId="2" refreshError="1"/>
      <sheetData sheetId="3" refreshError="1"/>
      <sheetData sheetId="4">
        <row r="13">
          <cell r="AC13" t="str">
            <v>pIns_PT_VTAR_A</v>
          </cell>
          <cell r="AD13" t="str">
            <v>pt_ntar_1</v>
          </cell>
          <cell r="AE13" t="str">
            <v>pt_ter_1</v>
          </cell>
          <cell r="AF13" t="str">
            <v>pt_cs_1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N13">
            <v>0</v>
          </cell>
          <cell r="AO13" t="str">
            <v>.</v>
          </cell>
          <cell r="AP13" t="str">
            <v>..</v>
          </cell>
        </row>
        <row r="18">
          <cell r="AC18" t="str">
            <v>pIns_PT_VTAR_B</v>
          </cell>
          <cell r="AD18" t="str">
            <v>pt_ntar_2</v>
          </cell>
          <cell r="AE18" t="str">
            <v>pt_ter_2</v>
          </cell>
          <cell r="AF18" t="str">
            <v>pt_cs_2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N18">
            <v>0</v>
          </cell>
          <cell r="AO18" t="str">
            <v>.</v>
          </cell>
          <cell r="AP18" t="str">
            <v>..</v>
          </cell>
        </row>
        <row r="23">
          <cell r="AC23" t="str">
            <v>pIns_PT_VTAR_C</v>
          </cell>
          <cell r="AD23" t="str">
            <v>pt_ntar_3</v>
          </cell>
          <cell r="AE23" t="str">
            <v>pt_ter_3</v>
          </cell>
          <cell r="AF23" t="str">
            <v>pt_cs_3</v>
          </cell>
          <cell r="AH23" t="str">
            <v>Тарифы на теплоноситель, поставляемый теплоснабжающими организациями потребителям, другим теплоснабжающим организациям</v>
          </cell>
          <cell r="AJ23" t="str">
            <v/>
          </cell>
          <cell r="AK23" t="str">
            <v/>
          </cell>
          <cell r="AL23" t="str">
            <v/>
          </cell>
          <cell r="AN23">
            <v>0</v>
          </cell>
          <cell r="AO23" t="str">
            <v>.</v>
          </cell>
          <cell r="AP23" t="str">
            <v>..</v>
          </cell>
        </row>
        <row r="28">
          <cell r="AC28" t="str">
            <v>pIns_PT_VTAR_D</v>
          </cell>
          <cell r="AD28" t="str">
            <v>pt_ntar_4</v>
          </cell>
          <cell r="AE28" t="str">
            <v>pt_ter_4</v>
          </cell>
          <cell r="AF28" t="str">
            <v>pt_cs_4</v>
          </cell>
          <cell r="AH2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28" t="str">
            <v/>
          </cell>
          <cell r="AK28" t="str">
            <v/>
          </cell>
          <cell r="AL28" t="str">
            <v/>
          </cell>
          <cell r="AN28">
            <v>0</v>
          </cell>
          <cell r="AO28" t="str">
            <v>.</v>
          </cell>
          <cell r="AP28" t="str">
            <v>..</v>
          </cell>
        </row>
        <row r="33">
          <cell r="AC33" t="str">
            <v>pIns_PT_VTAR_E1</v>
          </cell>
          <cell r="AD33" t="str">
            <v>pt_ntar_5</v>
          </cell>
          <cell r="AE33" t="str">
            <v>pt_ter_5</v>
          </cell>
          <cell r="AF33" t="str">
            <v>pt_cs_5</v>
          </cell>
          <cell r="AH33" t="str">
            <v>Тарифы на услуги по передаче тепловой энергии</v>
          </cell>
          <cell r="AJ33" t="str">
            <v/>
          </cell>
          <cell r="AK33" t="str">
            <v/>
          </cell>
          <cell r="AL33" t="str">
            <v/>
          </cell>
          <cell r="AN33">
            <v>0</v>
          </cell>
          <cell r="AO33" t="str">
            <v>.</v>
          </cell>
          <cell r="AP33" t="str">
            <v>..</v>
          </cell>
        </row>
        <row r="38">
          <cell r="AC38" t="str">
            <v>pIns_PT_VTAR_E2</v>
          </cell>
          <cell r="AD38" t="str">
            <v>pt_ntar_6</v>
          </cell>
          <cell r="AE38" t="str">
            <v>pt_ter_6</v>
          </cell>
          <cell r="AF38" t="str">
            <v>pt_cs_6</v>
          </cell>
          <cell r="AH38" t="str">
            <v>Тарифы на услуги по передаче теплоносителя</v>
          </cell>
          <cell r="AJ38" t="str">
            <v/>
          </cell>
          <cell r="AK38" t="str">
            <v/>
          </cell>
          <cell r="AL38" t="str">
            <v/>
          </cell>
          <cell r="AN38">
            <v>0</v>
          </cell>
          <cell r="AO38" t="str">
            <v>.</v>
          </cell>
          <cell r="AP38" t="str">
            <v>..</v>
          </cell>
        </row>
        <row r="43">
          <cell r="AC43" t="str">
            <v>pIns_PT_VTAR_F</v>
          </cell>
          <cell r="AD43" t="str">
            <v>pt_ntar_7</v>
          </cell>
          <cell r="AE43" t="str">
            <v>pt_ter_7</v>
          </cell>
          <cell r="AF43" t="str">
            <v>pt_cs_7</v>
          </cell>
          <cell r="AH43" t="str">
            <v>Плата за услуги по поддержанию резервной тепловой мощности при отсутствии потребления тепловой энергии</v>
          </cell>
          <cell r="AJ43" t="str">
            <v/>
          </cell>
          <cell r="AK43" t="str">
            <v/>
          </cell>
          <cell r="AL43" t="str">
            <v/>
          </cell>
          <cell r="AN43">
            <v>0</v>
          </cell>
          <cell r="AO43" t="str">
            <v>.</v>
          </cell>
          <cell r="AP43" t="str">
            <v>..</v>
          </cell>
        </row>
        <row r="48">
          <cell r="AC48" t="str">
            <v>pIns_PT_VTAR_G</v>
          </cell>
          <cell r="AD48" t="str">
            <v>pt_ntar_8</v>
          </cell>
          <cell r="AE48" t="str">
            <v>pt_ter_8</v>
          </cell>
          <cell r="AF48" t="str">
            <v>pt_cs_8</v>
          </cell>
          <cell r="AH48" t="str">
            <v>Плата за подключение (технологическое присоединение) к системе теплоснабжения</v>
          </cell>
          <cell r="AJ48" t="str">
            <v/>
          </cell>
          <cell r="AK48" t="str">
            <v/>
          </cell>
          <cell r="AL48" t="str">
            <v/>
          </cell>
          <cell r="AN48">
            <v>0</v>
          </cell>
          <cell r="AO48" t="str">
            <v>.</v>
          </cell>
          <cell r="AP48" t="str">
            <v>..</v>
          </cell>
        </row>
        <row r="64">
          <cell r="AC64" t="str">
            <v>pIns_PT_VTAR_A_COLDVSNA</v>
          </cell>
          <cell r="AD64" t="str">
            <v>pt_ntar_9</v>
          </cell>
          <cell r="AE64" t="str">
            <v>pt_ter_9</v>
          </cell>
          <cell r="AF64" t="str">
            <v>pt_cs_9</v>
          </cell>
          <cell r="AH64" t="str">
            <v>Тариф на питьевую воду (питьевое водоснабжение)</v>
          </cell>
          <cell r="AJ64" t="str">
            <v/>
          </cell>
          <cell r="AK64" t="str">
            <v/>
          </cell>
          <cell r="AL64" t="str">
            <v/>
          </cell>
          <cell r="AN64">
            <v>0</v>
          </cell>
          <cell r="AO64" t="str">
            <v>.</v>
          </cell>
          <cell r="AP64" t="str">
            <v>..</v>
          </cell>
        </row>
        <row r="69">
          <cell r="AC69" t="str">
            <v>pIns_PT_VTAR_B_COLDVSNA</v>
          </cell>
          <cell r="AD69" t="str">
            <v>pt_ntar_10</v>
          </cell>
          <cell r="AE69" t="str">
            <v>pt_ter_10</v>
          </cell>
          <cell r="AF69" t="str">
            <v>pt_cs_10</v>
          </cell>
          <cell r="AH69" t="str">
            <v>Тариф на техническую воду</v>
          </cell>
          <cell r="AJ69" t="str">
            <v/>
          </cell>
          <cell r="AK69" t="str">
            <v/>
          </cell>
          <cell r="AL69" t="str">
            <v/>
          </cell>
          <cell r="AN69">
            <v>0</v>
          </cell>
          <cell r="AO69" t="str">
            <v>.</v>
          </cell>
          <cell r="AP69" t="str">
            <v>..</v>
          </cell>
        </row>
        <row r="74">
          <cell r="AC74" t="str">
            <v>pIns_PT_VTAR_C_COLDVSNA</v>
          </cell>
          <cell r="AD74" t="str">
            <v>pt_ntar_11</v>
          </cell>
          <cell r="AE74" t="str">
            <v>pt_ter_11</v>
          </cell>
          <cell r="AF74" t="str">
            <v>pt_cs_11</v>
          </cell>
          <cell r="AH74" t="str">
            <v>Тариф на транспортировку воды</v>
          </cell>
          <cell r="AJ74" t="str">
            <v/>
          </cell>
          <cell r="AK74" t="str">
            <v/>
          </cell>
          <cell r="AL74" t="str">
            <v/>
          </cell>
          <cell r="AN74">
            <v>0</v>
          </cell>
          <cell r="AO74" t="str">
            <v>.</v>
          </cell>
          <cell r="AP74" t="str">
            <v>..</v>
          </cell>
        </row>
        <row r="79">
          <cell r="AC79" t="str">
            <v>pIns_PT_VTAR_D_COLDVSNA</v>
          </cell>
          <cell r="AD79" t="str">
            <v>pt_ntar_12</v>
          </cell>
          <cell r="AE79" t="str">
            <v>pt_ter_12</v>
          </cell>
          <cell r="AF79" t="str">
            <v>pt_cs_12</v>
          </cell>
          <cell r="AH79" t="str">
            <v>Тариф на подвоз воды</v>
          </cell>
          <cell r="AJ79" t="str">
            <v/>
          </cell>
          <cell r="AK79" t="str">
            <v/>
          </cell>
          <cell r="AL79" t="str">
            <v/>
          </cell>
          <cell r="AN79">
            <v>0</v>
          </cell>
          <cell r="AO79" t="str">
            <v>.</v>
          </cell>
          <cell r="AP79" t="str">
            <v>..</v>
          </cell>
        </row>
        <row r="84">
          <cell r="AC84" t="str">
            <v>pIns_PT_VTAR_E_COLDVSNA</v>
          </cell>
          <cell r="AD84" t="str">
            <v>pt_ntar_13</v>
          </cell>
          <cell r="AE84" t="str">
            <v>pt_ter_13</v>
          </cell>
          <cell r="AF84" t="str">
            <v>pt_cs_13</v>
          </cell>
          <cell r="AH84" t="str">
            <v>Тариф на подключение (технологическое присоединение) к централизованной системе холодного водоснабжения</v>
          </cell>
          <cell r="AJ84" t="str">
            <v/>
          </cell>
          <cell r="AK84" t="str">
            <v/>
          </cell>
          <cell r="AL84" t="str">
            <v/>
          </cell>
          <cell r="AN84">
            <v>0</v>
          </cell>
          <cell r="AO84" t="str">
            <v>.</v>
          </cell>
          <cell r="AP84" t="str">
            <v>..</v>
          </cell>
        </row>
        <row r="90">
          <cell r="AC90" t="str">
            <v>pIns_PT_VTAR_A_HOTVSNA</v>
          </cell>
          <cell r="AD90" t="str">
            <v>pt_ntar_14</v>
          </cell>
          <cell r="AE90" t="str">
            <v>pt_ter_14</v>
          </cell>
          <cell r="AF90" t="str">
            <v>pt_cs_14</v>
          </cell>
          <cell r="AH90" t="str">
            <v>Тариф на горячую воду (горячее водоснабжение)</v>
          </cell>
          <cell r="AJ90" t="str">
            <v/>
          </cell>
          <cell r="AK90" t="str">
            <v/>
          </cell>
          <cell r="AL90" t="str">
            <v/>
          </cell>
          <cell r="AN90">
            <v>0</v>
          </cell>
          <cell r="AO90" t="str">
            <v>.</v>
          </cell>
          <cell r="AP90" t="str">
            <v>..</v>
          </cell>
        </row>
        <row r="95">
          <cell r="AC95" t="str">
            <v>pIns_PT_VTAR_B_HOTVSNA</v>
          </cell>
          <cell r="AD95" t="str">
            <v>pt_ntar_15</v>
          </cell>
          <cell r="AE95" t="str">
            <v>pt_ter_15</v>
          </cell>
          <cell r="AF95" t="str">
            <v>pt_cs_15</v>
          </cell>
          <cell r="AH95" t="str">
            <v>Тариф на транспортировку горячей воды</v>
          </cell>
          <cell r="AJ95" t="str">
            <v/>
          </cell>
          <cell r="AK95" t="str">
            <v/>
          </cell>
          <cell r="AL95" t="str">
            <v/>
          </cell>
          <cell r="AN95">
            <v>0</v>
          </cell>
          <cell r="AO95" t="str">
            <v>.</v>
          </cell>
          <cell r="AP95" t="str">
            <v>..</v>
          </cell>
        </row>
        <row r="100">
          <cell r="AC100" t="str">
            <v>pIns_PT_VTAR_C_HOTVSNA</v>
          </cell>
          <cell r="AD100" t="str">
            <v>pt_ntar_16</v>
          </cell>
          <cell r="AE100" t="str">
            <v>pt_ter_16</v>
          </cell>
          <cell r="AF100" t="str">
            <v>pt_cs_16</v>
          </cell>
          <cell r="AH100" t="str">
            <v>Тариф на подключение (технологическое присоединение) к централизованной системе горячего водоснабжения</v>
          </cell>
          <cell r="AJ100" t="str">
            <v/>
          </cell>
          <cell r="AK100" t="str">
            <v/>
          </cell>
          <cell r="AL100" t="str">
            <v/>
          </cell>
          <cell r="AN100">
            <v>0</v>
          </cell>
          <cell r="AO100" t="str">
            <v>.</v>
          </cell>
          <cell r="AP100" t="str">
            <v>..</v>
          </cell>
        </row>
        <row r="106">
          <cell r="AC106" t="str">
            <v>pIns_PT_VTAR_A_VOTV</v>
          </cell>
          <cell r="AD106" t="str">
            <v>pt_ntar_17</v>
          </cell>
          <cell r="AE106" t="str">
            <v>pt_ter_17</v>
          </cell>
          <cell r="AF106" t="str">
            <v>pt_cs_17</v>
          </cell>
          <cell r="AH106" t="str">
            <v>Тариф на водоотведение</v>
          </cell>
          <cell r="AJ106" t="str">
            <v>Тариф на водоотведение (очистка)</v>
          </cell>
          <cell r="AK106" t="str">
            <v>без дифференциации</v>
          </cell>
          <cell r="AL106" t="str">
            <v>без дифференциации</v>
          </cell>
          <cell r="AN106">
            <v>1</v>
          </cell>
          <cell r="AO106" t="str">
            <v>1.1</v>
          </cell>
          <cell r="AP106" t="str">
            <v>1.1.1</v>
          </cell>
        </row>
        <row r="111">
          <cell r="AC111" t="str">
            <v>pIns_PT_VTAR_B_VOTV</v>
          </cell>
          <cell r="AD111" t="str">
            <v>pt_ntar_18</v>
          </cell>
          <cell r="AE111" t="str">
            <v>pt_ter_18</v>
          </cell>
          <cell r="AF111" t="str">
            <v>pt_cs_18</v>
          </cell>
          <cell r="AH111" t="str">
            <v>Тариф на транспортировку сточных вод</v>
          </cell>
          <cell r="AJ111" t="str">
            <v>Тариф на водоотведение (транспортировка)</v>
          </cell>
          <cell r="AK111" t="str">
            <v>без дифференциации</v>
          </cell>
          <cell r="AL111" t="str">
            <v>без дифференциации</v>
          </cell>
          <cell r="AN111">
            <v>1</v>
          </cell>
          <cell r="AO111" t="str">
            <v>1.1</v>
          </cell>
          <cell r="AP111" t="str">
            <v>1.1.1</v>
          </cell>
        </row>
        <row r="116">
          <cell r="AC116" t="str">
            <v>pIns_PT_VTAR_C_VOTV</v>
          </cell>
          <cell r="AD116" t="str">
            <v>pt_ntar_19</v>
          </cell>
          <cell r="AE116" t="str">
            <v>pt_ter_19</v>
          </cell>
          <cell r="AF116" t="str">
            <v>pt_cs_19</v>
          </cell>
          <cell r="AH116" t="str">
            <v>Тариф на подключение (технологическое присоединение) к централизованной системе водоотведения</v>
          </cell>
          <cell r="AJ116" t="str">
            <v>Тариф на подключение (технологическое присоединение) к централизованной системе водоотведения</v>
          </cell>
          <cell r="AK116" t="str">
            <v>без дифференциации</v>
          </cell>
          <cell r="AL116" t="str">
            <v>без дифференциации</v>
          </cell>
          <cell r="AN116">
            <v>1</v>
          </cell>
          <cell r="AO116" t="str">
            <v>1.1</v>
          </cell>
          <cell r="AP116" t="str">
            <v>1.1.1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2">
          <cell r="O2" t="str">
            <v>вода</v>
          </cell>
          <cell r="Q2" t="str">
            <v>без дифференциации</v>
          </cell>
          <cell r="R2" t="str">
            <v>организации-перепродавцы</v>
          </cell>
        </row>
        <row r="3">
          <cell r="O3" t="str">
            <v>пар</v>
          </cell>
          <cell r="Q3" t="str">
            <v>к коллектору источника тепловой энергии</v>
          </cell>
          <cell r="R3" t="str">
            <v>бюджетные организации</v>
          </cell>
        </row>
        <row r="4">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row r="36">
          <cell r="E36" t="str">
            <v>VOTV</v>
          </cell>
          <cell r="F36" t="str">
            <v>водоотведения</v>
          </cell>
        </row>
        <row r="45">
          <cell r="E45" t="str">
            <v>R</v>
          </cell>
        </row>
      </sheetData>
      <sheetData sheetId="55">
        <row r="25">
          <cell r="C25" t="str">
            <v>Форма 2. Информация о тарифах в сфере водоотведения на товары (услуги) организации водоотведения, подлежащих регулированию</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9">
          <cell r="C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akupki.gov.ru/epz/orderplan/purchase-plan/card/document-info.html?id=698248&amp;infoId=5338690" TargetMode="External"/><Relationship Id="rId2" Type="http://schemas.openxmlformats.org/officeDocument/2006/relationships/hyperlink" Target="https://zakupki.gov.ru/epz/main/public/home.html" TargetMode="External"/><Relationship Id="rId1" Type="http://schemas.openxmlformats.org/officeDocument/2006/relationships/hyperlink" Target="https://portal.eias.ru/Portal/DownloadPage.aspx?type=12&amp;guid=355593d9-fee4-475a-8ecb-d3605d5cf5fd" TargetMode="External"/><Relationship Id="rId5" Type="http://schemas.openxmlformats.org/officeDocument/2006/relationships/drawing" Target="../drawings/drawing1.xml"/><Relationship Id="rId4" Type="http://schemas.openxmlformats.org/officeDocument/2006/relationships/hyperlink" Target="https://zakupki.gov.ru/epz/contractfz223/search/results.html?searchString=%D1%80%D0%B2%D0%BA-%D0%BE%D1%80%D1%81%D0%BA&amp;morphology=on&amp;sortBy=BY_UPDATE_DATE&amp;pageNumber=1&amp;sortDirection=false&amp;recordsPerPage=_10&amp;showLotsInfoHidden=false&amp;statuses_0=on&amp;statuses_1=on&amp;statuses_2=on&amp;statuses_3=on&amp;statuses=0%2C1%2C2%2C3&amp;currencyId=-1&amp;customerIdOrg=225196829%3A%D0%9E%D0%91%D0%A9%D0%95%D0%A1%D0%A2%D0%92%D0%9E+%D0%A1+%D0%9E%D0%93%D0%A0%D0%90%D0%9D%D0%98%D0%A7%D0%95%D0%9D%D0%9D%D0%9E%D0%99+%D0%9E%D0%A2%D0%92%D0%95%D0%A2%D0%A1%D0%A2%D0%92%D0%95%D0%9D%D0%9D%D0%9E%D0%A1%D0%A2%D0%AC%D0%AE+%26quot%3B%D0%A0%D0%92%D0%9A-%D0%9E%D0%A0%D0%A1%D0%9A%26quot%3BzZzZzZ543856zZ5614083960z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portal.eias.ru/Portal/DownloadPage.aspx?type=12&amp;guid=d6a80316-1fc8-4339-b9cb-a9967e37420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C4" workbookViewId="0">
      <selection activeCell="C14" sqref="A14:XFD14"/>
    </sheetView>
  </sheetViews>
  <sheetFormatPr defaultColWidth="10.5703125" defaultRowHeight="14.25" customHeight="1"/>
  <cols>
    <col min="1" max="1" width="9.140625" style="1" hidden="1" customWidth="1"/>
    <col min="2" max="2" width="9.140625" style="2" hidden="1" customWidth="1"/>
    <col min="3" max="3" width="3.7109375" style="3" customWidth="1"/>
    <col min="4" max="4" width="6.28515625" style="4" customWidth="1"/>
    <col min="5" max="5" width="53.85546875" style="4" customWidth="1"/>
    <col min="6" max="7" width="35.7109375" style="4" customWidth="1"/>
    <col min="8" max="8" width="10.5703125" style="4"/>
    <col min="9" max="10" width="10.5703125" style="5"/>
    <col min="11" max="16" width="10.5703125" style="4"/>
    <col min="17" max="16384" width="10.5703125" style="7"/>
  </cols>
  <sheetData>
    <row r="1" spans="1:16" ht="15" hidden="1">
      <c r="M1" s="6"/>
      <c r="N1" s="6"/>
      <c r="P1" s="6"/>
    </row>
    <row r="2" spans="1:16" s="4" customFormat="1" ht="18.75" hidden="1">
      <c r="A2" s="8"/>
      <c r="B2" s="2"/>
      <c r="C2" s="9" t="s">
        <v>0</v>
      </c>
      <c r="D2" s="10"/>
      <c r="E2" s="11"/>
      <c r="F2" s="12"/>
      <c r="G2" s="13"/>
      <c r="H2" s="5"/>
      <c r="I2" s="5"/>
    </row>
    <row r="3" spans="1:16" ht="15" hidden="1"/>
    <row r="4" spans="1:16" ht="15">
      <c r="C4" s="14"/>
      <c r="D4" s="15"/>
      <c r="E4" s="15"/>
      <c r="F4" s="15"/>
      <c r="G4" s="16"/>
    </row>
    <row r="5" spans="1:16" ht="29.25" customHeight="1">
      <c r="C5" s="14"/>
      <c r="D5" s="181" t="s">
        <v>124</v>
      </c>
      <c r="E5" s="182"/>
      <c r="F5" s="182"/>
      <c r="G5" s="183"/>
    </row>
    <row r="6" spans="1:16" s="4" customFormat="1">
      <c r="A6" s="1"/>
      <c r="B6" s="2"/>
      <c r="C6" s="14"/>
      <c r="D6" s="184" t="str">
        <f>IF(org=0,"Не определено",org)</f>
        <v>ООО "РВК- Орск"</v>
      </c>
      <c r="E6" s="185"/>
      <c r="F6" s="185"/>
      <c r="G6" s="186"/>
      <c r="I6" s="5"/>
      <c r="J6" s="5"/>
    </row>
    <row r="7" spans="1:16" ht="15">
      <c r="C7" s="14"/>
      <c r="D7" s="15"/>
      <c r="E7" s="17"/>
      <c r="F7" s="17"/>
      <c r="G7" s="18"/>
    </row>
    <row r="8" spans="1:16" ht="15">
      <c r="C8" s="14"/>
      <c r="D8" s="19" t="s">
        <v>1</v>
      </c>
      <c r="E8" s="19"/>
      <c r="F8" s="19"/>
      <c r="G8" s="19"/>
    </row>
    <row r="9" spans="1:16" ht="15">
      <c r="C9" s="14"/>
      <c r="D9" s="20" t="s">
        <v>2</v>
      </c>
      <c r="E9" s="21" t="s">
        <v>3</v>
      </c>
      <c r="F9" s="21" t="s">
        <v>4</v>
      </c>
      <c r="G9" s="21" t="s">
        <v>5</v>
      </c>
    </row>
    <row r="10" spans="1:16" ht="45" customHeight="1">
      <c r="A10" s="8"/>
      <c r="C10" s="14"/>
      <c r="D10" s="10" t="s">
        <v>6</v>
      </c>
      <c r="E10" s="22" t="str">
        <f>"Сведения о правовых актах, регламентирующих правила закупки (положение о закупках) в "&amp;IF(TEMPLATE_SPHERE="TKO","организации",IF(TEMPLATE_SPHERE="HEAT","регулируемой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теплоснабжения","организации "&amp;TEMPLATE_SPHERE_RUS))</f>
        <v>Сведения о правовых актах, регламентирующих правила закупки (положение о закупках) в организации водоотведения</v>
      </c>
      <c r="F10" s="12" t="s">
        <v>7</v>
      </c>
      <c r="G10" s="23" t="s">
        <v>8</v>
      </c>
    </row>
    <row r="11" spans="1:16" ht="45">
      <c r="A11" s="8"/>
      <c r="C11" s="14"/>
      <c r="D11" s="10" t="s">
        <v>9</v>
      </c>
      <c r="E11" s="22" t="str">
        <f>"Сведения о месте размещения "&amp;IF(TEMPLATE_SPHERE="TKO","положения о закупках в организации",IF(TEMPLATE_SPHERE="HEAT","положения о закупке 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теплоснабжения","правовых актов, регламентирующих правила закупки (положение о закупках) в организации "&amp;TEMPLATE_SPHERE_RUS))</f>
        <v>Сведения о месте размещения правовых актов, регламентирующих правила закупки (положение о закупках) в организации водоотведения</v>
      </c>
      <c r="F11" s="12" t="s">
        <v>10</v>
      </c>
      <c r="G11" s="23" t="s">
        <v>11</v>
      </c>
    </row>
    <row r="12" spans="1:16" ht="33.75">
      <c r="A12" s="8"/>
      <c r="C12" s="24"/>
      <c r="D12" s="10" t="s">
        <v>12</v>
      </c>
      <c r="E12" s="25" t="str">
        <f>"Сведения о планировании закупочных процедур"&amp;IF(TEMPLATE_SPHERE="TKO"," &lt;1&gt;","")</f>
        <v>Сведения о планировании закупочных процедур</v>
      </c>
      <c r="F12" s="12" t="s">
        <v>13</v>
      </c>
      <c r="G12" s="23" t="s">
        <v>14</v>
      </c>
      <c r="H12" s="5"/>
      <c r="J12" s="4"/>
    </row>
    <row r="13" spans="1:16" ht="258.75">
      <c r="A13" s="8"/>
      <c r="C13" s="24"/>
      <c r="D13" s="10" t="s">
        <v>15</v>
      </c>
      <c r="E13" s="25" t="str">
        <f>"Сведения о результатах проведения закупочных процедур"&amp;IF(TEMPLATE_SPHERE="TKO"," &lt;1&gt;","")</f>
        <v>Сведения о результатах проведения закупочных процедур</v>
      </c>
      <c r="F13" s="12" t="s">
        <v>16</v>
      </c>
      <c r="G13" s="23" t="s">
        <v>17</v>
      </c>
      <c r="H13" s="5"/>
      <c r="J13" s="4"/>
    </row>
    <row r="14" spans="1:16" s="4" customFormat="1">
      <c r="A14" s="8"/>
      <c r="B14" s="2"/>
      <c r="C14" s="14"/>
      <c r="D14" s="29"/>
      <c r="E14" s="30"/>
      <c r="F14" s="31"/>
      <c r="G14" s="32"/>
      <c r="I14" s="5"/>
      <c r="J14" s="5"/>
    </row>
    <row r="15" spans="1:16" ht="15">
      <c r="D15" s="33"/>
      <c r="E15" s="34"/>
      <c r="F15" s="34"/>
      <c r="G15" s="34"/>
    </row>
  </sheetData>
  <mergeCells count="4">
    <mergeCell ref="E15:G15"/>
    <mergeCell ref="D5:G5"/>
    <mergeCell ref="D6:G6"/>
    <mergeCell ref="D8:G8"/>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либо ссылку на официальный сайт в сети «Интернет», на котором размещена информация" sqref="G2 G10:G13">
      <formula1>900</formula1>
    </dataValidation>
    <dataValidation type="textLength" operator="lessThanOrEqual" allowBlank="1" showInputMessage="1" showErrorMessage="1" errorTitle="Ошибка" error="Допускается ввод не более 900 символов!" sqref="E13 E2:F2 F10:F13">
      <formula1>900</formula1>
    </dataValidation>
  </dataValidations>
  <hyperlinks>
    <hyperlink ref="G10" r:id="rId1"/>
    <hyperlink ref="G11" r:id="rId2"/>
    <hyperlink ref="G12" r:id="rId3"/>
    <hyperlink ref="G13" r:id="rId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0"/>
  <sheetViews>
    <sheetView topLeftCell="D13" workbookViewId="0">
      <selection activeCell="F23" sqref="F23:L23"/>
    </sheetView>
  </sheetViews>
  <sheetFormatPr defaultColWidth="10.5703125" defaultRowHeight="14.25" customHeight="1"/>
  <cols>
    <col min="1" max="2" width="25.140625" style="35" hidden="1" customWidth="1"/>
    <col min="3" max="3" width="9.140625" style="36" hidden="1" customWidth="1"/>
    <col min="4" max="4" width="3.7109375" style="3" customWidth="1"/>
    <col min="5" max="5" width="6.28515625" style="4" customWidth="1"/>
    <col min="6" max="6" width="46.7109375" style="4" customWidth="1"/>
    <col min="7" max="7" width="35.7109375" style="4" customWidth="1"/>
    <col min="8" max="8" width="3.7109375" style="4" customWidth="1"/>
    <col min="9" max="10" width="11.7109375" style="4" customWidth="1"/>
    <col min="11" max="12" width="35.7109375" style="4" customWidth="1"/>
    <col min="13" max="13" width="10.5703125" style="4"/>
    <col min="14" max="15" width="10.5703125" style="5"/>
    <col min="16" max="32" width="10.5703125" style="4"/>
    <col min="33" max="16384" width="10.5703125" style="7"/>
  </cols>
  <sheetData>
    <row r="1" spans="1:32" s="4" customFormat="1" ht="14.25" hidden="1" customHeight="1">
      <c r="A1" s="35"/>
      <c r="B1" s="35"/>
      <c r="C1" s="36"/>
      <c r="D1" s="3"/>
      <c r="M1" s="37">
        <f>IFERROR(MATCH("метод экономически обоснованных расходов (затрат)",OFFER_METHOD,0),0)</f>
        <v>0</v>
      </c>
      <c r="N1" s="5"/>
      <c r="O1" s="5"/>
      <c r="S1" s="38"/>
      <c r="AF1" s="6"/>
    </row>
    <row r="2" spans="1:32" s="4" customFormat="1" ht="18.75" hidden="1" customHeight="1">
      <c r="A2" s="8" t="s">
        <v>18</v>
      </c>
      <c r="B2" s="8" t="s">
        <v>19</v>
      </c>
      <c r="C2" s="36"/>
      <c r="D2" s="3"/>
      <c r="E2" s="39"/>
      <c r="F2" s="39"/>
      <c r="G2" s="40" t="str">
        <f>INDEX(PT_DIFFERENTIATION_NTAR,MATCH(B2,PT_DIFFERENTIATION_NTAR_ID,0))</f>
        <v/>
      </c>
      <c r="H2" s="41"/>
      <c r="I2" s="42"/>
      <c r="J2" s="43"/>
      <c r="K2" s="44"/>
      <c r="L2" s="41" t="s">
        <v>20</v>
      </c>
      <c r="M2" s="45"/>
      <c r="N2" s="5"/>
      <c r="O2" s="5"/>
    </row>
    <row r="3" spans="1:32" s="4" customFormat="1" ht="18.75" hidden="1" customHeight="1">
      <c r="A3" s="8"/>
      <c r="B3" s="8"/>
      <c r="C3" s="36" t="s">
        <v>21</v>
      </c>
      <c r="D3" s="3"/>
      <c r="E3" s="39"/>
      <c r="F3" s="39"/>
      <c r="G3" s="40"/>
      <c r="H3" s="46"/>
      <c r="I3" s="26" t="s">
        <v>22</v>
      </c>
      <c r="J3" s="27"/>
      <c r="K3" s="46"/>
      <c r="L3" s="28"/>
      <c r="M3" s="45"/>
      <c r="N3" s="5"/>
      <c r="O3" s="5"/>
    </row>
    <row r="4" spans="1:32" s="4" customFormat="1" ht="14.25" hidden="1" customHeight="1">
      <c r="A4" s="35"/>
      <c r="B4" s="35"/>
      <c r="C4" s="36"/>
      <c r="D4" s="3"/>
      <c r="M4" s="37">
        <f>IFERROR(MATCH("метод экономически обоснованных расходов (затрат)",OFFER_METHOD,0),0)</f>
        <v>0</v>
      </c>
      <c r="N4" s="5"/>
      <c r="O4" s="5"/>
      <c r="S4" s="38"/>
      <c r="AF4" s="6"/>
    </row>
    <row r="5" spans="1:32" s="4" customFormat="1" ht="18.75" hidden="1" customHeight="1">
      <c r="A5" s="8" t="s">
        <v>18</v>
      </c>
      <c r="B5" s="8" t="s">
        <v>19</v>
      </c>
      <c r="C5" s="36"/>
      <c r="D5" s="3"/>
      <c r="E5" s="39"/>
      <c r="F5" s="39"/>
      <c r="G5" s="40" t="str">
        <f>INDEX(PT_DIFFERENTIATION_NTAR,MATCH(B5,PT_DIFFERENTIATION_NTAR_ID,0))</f>
        <v/>
      </c>
      <c r="H5" s="41"/>
      <c r="I5" s="42"/>
      <c r="J5" s="43"/>
      <c r="K5" s="47"/>
      <c r="L5" s="41" t="s">
        <v>20</v>
      </c>
      <c r="M5" s="45"/>
      <c r="N5" s="5"/>
      <c r="O5" s="5"/>
    </row>
    <row r="6" spans="1:32" s="4" customFormat="1" ht="18.75" hidden="1" customHeight="1">
      <c r="A6" s="8"/>
      <c r="B6" s="8"/>
      <c r="C6" s="36" t="s">
        <v>23</v>
      </c>
      <c r="D6" s="3"/>
      <c r="E6" s="39"/>
      <c r="F6" s="39"/>
      <c r="G6" s="40"/>
      <c r="H6" s="46"/>
      <c r="I6" s="26" t="s">
        <v>22</v>
      </c>
      <c r="J6" s="27"/>
      <c r="K6" s="46"/>
      <c r="L6" s="28"/>
      <c r="M6" s="45"/>
      <c r="N6" s="5"/>
      <c r="O6" s="5"/>
    </row>
    <row r="7" spans="1:32" s="4" customFormat="1" ht="14.25" hidden="1" customHeight="1">
      <c r="A7" s="35"/>
      <c r="B7" s="35"/>
      <c r="C7" s="36"/>
      <c r="D7" s="3"/>
      <c r="M7" s="37">
        <f>IFERROR(MATCH("метод экономически обоснованных расходов (затрат)",OFFER_METHOD,0),0)</f>
        <v>0</v>
      </c>
      <c r="N7" s="5"/>
      <c r="O7" s="5"/>
      <c r="S7" s="38"/>
      <c r="AF7" s="6"/>
    </row>
    <row r="8" spans="1:32" s="4" customFormat="1" ht="56.25" hidden="1" customHeight="1">
      <c r="A8" s="8"/>
      <c r="B8" s="8"/>
      <c r="C8" s="36"/>
      <c r="D8" s="3"/>
      <c r="E8" s="39"/>
      <c r="F8" s="39"/>
      <c r="G8" s="39"/>
      <c r="H8" s="41"/>
      <c r="I8" s="42"/>
      <c r="J8" s="43"/>
      <c r="K8" s="44"/>
      <c r="L8" s="41" t="s">
        <v>20</v>
      </c>
      <c r="M8" s="45"/>
      <c r="N8" s="5"/>
      <c r="O8" s="5"/>
    </row>
    <row r="9" spans="1:32" ht="14.25" hidden="1" customHeight="1">
      <c r="S9" s="38"/>
      <c r="AF9" s="6"/>
    </row>
    <row r="10" spans="1:32" s="4" customFormat="1" ht="56.25" hidden="1" customHeight="1">
      <c r="A10" s="8"/>
      <c r="B10" s="8"/>
      <c r="C10" s="36"/>
      <c r="D10" s="3"/>
      <c r="E10" s="39"/>
      <c r="F10" s="39"/>
      <c r="G10" s="39"/>
      <c r="H10" s="21"/>
      <c r="I10" s="42"/>
      <c r="J10" s="43"/>
      <c r="K10" s="47"/>
      <c r="L10" s="41" t="s">
        <v>20</v>
      </c>
      <c r="M10" s="45"/>
      <c r="N10" s="5"/>
      <c r="O10" s="5"/>
    </row>
    <row r="11" spans="1:32" ht="14.25" hidden="1" customHeight="1"/>
    <row r="12" spans="1:32" ht="14.25" hidden="1" customHeight="1"/>
    <row r="13" spans="1:32" ht="6" customHeight="1">
      <c r="D13" s="14"/>
      <c r="E13" s="15"/>
      <c r="F13" s="15"/>
      <c r="G13" s="15"/>
      <c r="H13" s="15"/>
      <c r="I13" s="15"/>
      <c r="J13" s="15"/>
      <c r="K13" s="15"/>
      <c r="L13" s="16"/>
    </row>
    <row r="14" spans="1:32" ht="14.25" customHeight="1">
      <c r="D14" s="14"/>
      <c r="E14" s="187" t="s">
        <v>125</v>
      </c>
      <c r="F14" s="187"/>
      <c r="G14" s="187"/>
      <c r="H14" s="187"/>
      <c r="I14" s="187"/>
      <c r="J14" s="187"/>
      <c r="K14" s="187"/>
      <c r="L14" s="187"/>
    </row>
    <row r="15" spans="1:32" ht="6" customHeight="1">
      <c r="D15" s="14"/>
      <c r="E15" s="15"/>
      <c r="F15" s="17"/>
      <c r="G15" s="17"/>
      <c r="H15" s="17"/>
      <c r="I15" s="17"/>
      <c r="J15" s="17"/>
      <c r="K15" s="17"/>
      <c r="L15" s="49"/>
    </row>
    <row r="16" spans="1:32" ht="18.75" customHeight="1">
      <c r="D16" s="14"/>
      <c r="E16" s="15"/>
      <c r="F16" s="50" t="str">
        <f>"Дата подачи заявления об "&amp;IF(TITLE_DATE_PR_CHANGE="","утверждении","изменении")&amp;" тарифов"</f>
        <v>Дата подачи заявления об изменении тарифов</v>
      </c>
      <c r="G16" s="51">
        <f>IF(TITLE_DATE_PR_CHANGE="",IF(TITLE_DATE_PR="","",TITLE_DATE_PR),TITLE_DATE_PR_CHANGE)</f>
        <v>45409</v>
      </c>
      <c r="H16" s="51"/>
      <c r="I16" s="51"/>
      <c r="J16" s="51"/>
      <c r="K16" s="51"/>
      <c r="L16" s="51"/>
    </row>
    <row r="17" spans="1:15" ht="18.75" customHeight="1">
      <c r="D17" s="14"/>
      <c r="E17" s="15"/>
      <c r="F17" s="50" t="str">
        <f>"Номер подачи заявления об "&amp;IF(TITLE_DATE_PR_CHANGE="","утверждении","изменении")&amp;" тарифов"</f>
        <v>Номер подачи заявления об изменении тарифов</v>
      </c>
      <c r="G17" s="52" t="str">
        <f>IF(TITLE_NUMBER_PR_CHANGE="",IF(TITLE_NUMBER_PR="","",TITLE_NUMBER_PR),TITLE_NUMBER_PR_CHANGE)</f>
        <v>И.ОР-27042024-005, И.ОР-26042024-020</v>
      </c>
      <c r="H17" s="52"/>
      <c r="I17" s="52"/>
      <c r="J17" s="52"/>
      <c r="K17" s="52"/>
      <c r="L17" s="52"/>
    </row>
    <row r="18" spans="1:15" ht="14.25" customHeight="1">
      <c r="D18" s="14"/>
      <c r="E18" s="15"/>
      <c r="F18" s="17"/>
      <c r="G18" s="17"/>
      <c r="H18" s="17"/>
      <c r="I18" s="17"/>
      <c r="J18" s="17"/>
      <c r="K18" s="17"/>
      <c r="L18" s="18"/>
    </row>
    <row r="19" spans="1:15" ht="21" customHeight="1">
      <c r="D19" s="14"/>
      <c r="E19" s="19" t="s">
        <v>1</v>
      </c>
      <c r="F19" s="19"/>
      <c r="G19" s="19"/>
      <c r="H19" s="19"/>
      <c r="I19" s="19"/>
      <c r="J19" s="19"/>
      <c r="K19" s="19"/>
      <c r="L19" s="19"/>
    </row>
    <row r="20" spans="1:15" ht="21" customHeight="1">
      <c r="D20" s="14"/>
      <c r="E20" s="53" t="s">
        <v>2</v>
      </c>
      <c r="F20" s="54" t="s">
        <v>24</v>
      </c>
      <c r="G20" s="54" t="s">
        <v>25</v>
      </c>
      <c r="H20" s="55" t="s">
        <v>26</v>
      </c>
      <c r="I20" s="56"/>
      <c r="J20" s="57"/>
      <c r="K20" s="54" t="s">
        <v>4</v>
      </c>
      <c r="L20" s="54" t="s">
        <v>5</v>
      </c>
    </row>
    <row r="21" spans="1:15" ht="21" customHeight="1">
      <c r="D21" s="14"/>
      <c r="E21" s="58"/>
      <c r="F21" s="59"/>
      <c r="G21" s="59"/>
      <c r="H21" s="60" t="s">
        <v>27</v>
      </c>
      <c r="I21" s="61"/>
      <c r="J21" s="21" t="s">
        <v>28</v>
      </c>
      <c r="K21" s="59"/>
      <c r="L21" s="59"/>
    </row>
    <row r="22" spans="1:15" ht="12" customHeight="1">
      <c r="D22" s="14"/>
      <c r="E22" s="62"/>
      <c r="F22" s="62"/>
      <c r="G22" s="62"/>
      <c r="H22" s="63"/>
      <c r="I22" s="63"/>
      <c r="J22" s="62"/>
      <c r="K22" s="62"/>
      <c r="L22" s="62"/>
    </row>
    <row r="23" spans="1:15" ht="18.75" customHeight="1">
      <c r="A23" s="8"/>
      <c r="B23" s="8"/>
      <c r="D23" s="14"/>
      <c r="E23" s="64" t="s">
        <v>6</v>
      </c>
      <c r="F23" s="65" t="str">
        <f>"Предлагаемый метод регулирования"&amp;IF(TEMPLATE_SPHERE="HEAT"," в сфере "&amp;TEMPLATE_SPHERE_RUS,"")</f>
        <v>Предлагаемый метод регулирования</v>
      </c>
      <c r="G23" s="65"/>
      <c r="H23" s="66"/>
      <c r="I23" s="66"/>
      <c r="J23" s="66"/>
      <c r="K23" s="65" t="s">
        <v>20</v>
      </c>
      <c r="L23" s="66"/>
      <c r="M23" s="45"/>
    </row>
    <row r="24" spans="1:15" ht="60.75" hidden="1" customHeight="1">
      <c r="A24" s="8" t="s">
        <v>18</v>
      </c>
      <c r="B24" s="8" t="s">
        <v>19</v>
      </c>
      <c r="D24" s="67"/>
      <c r="E24" s="68"/>
      <c r="F24" s="69" t="str">
        <f>INDEX(PT_DIFFERENTIATION_VTAR,MATCH(A24,PT_DIFFERENTIATION_VTAR_ID,0))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4" s="40" t="str">
        <f>INDEX(PT_DIFFERENTIATION_NTAR,MATCH(B24,PT_DIFFERENTIATION_NTAR_ID,0))</f>
        <v/>
      </c>
      <c r="H24" s="41"/>
      <c r="I24" s="42"/>
      <c r="J24" s="43"/>
      <c r="K24" s="44"/>
      <c r="L24" s="41" t="s">
        <v>20</v>
      </c>
      <c r="M24" s="45"/>
    </row>
    <row r="25" spans="1:15" s="4" customFormat="1" ht="18.75" hidden="1" customHeight="1">
      <c r="A25" s="8"/>
      <c r="B25" s="8"/>
      <c r="C25" s="36" t="s">
        <v>21</v>
      </c>
      <c r="D25" s="67"/>
      <c r="E25" s="68"/>
      <c r="F25" s="69"/>
      <c r="G25" s="40"/>
      <c r="H25" s="46"/>
      <c r="I25" s="26" t="s">
        <v>22</v>
      </c>
      <c r="J25" s="27"/>
      <c r="K25" s="46"/>
      <c r="L25" s="28"/>
      <c r="M25" s="45"/>
      <c r="N25" s="5"/>
      <c r="O25" s="5"/>
    </row>
    <row r="26" spans="1:15" ht="0.75" hidden="1" customHeight="1">
      <c r="A26" s="8"/>
      <c r="B26" s="8"/>
      <c r="C26" s="36" t="s">
        <v>29</v>
      </c>
      <c r="D26" s="67"/>
      <c r="E26" s="68"/>
      <c r="F26" s="70"/>
      <c r="G26" s="71"/>
      <c r="H26" s="46"/>
      <c r="I26" s="26"/>
      <c r="J26" s="27"/>
      <c r="K26" s="46"/>
      <c r="L26" s="28"/>
      <c r="M26" s="45"/>
    </row>
    <row r="27" spans="1:15" s="4" customFormat="1" ht="45" hidden="1" customHeight="1">
      <c r="A27" s="8" t="s">
        <v>30</v>
      </c>
      <c r="B27" s="8" t="s">
        <v>31</v>
      </c>
      <c r="C27" s="36"/>
      <c r="D27" s="72"/>
      <c r="E27" s="73"/>
      <c r="F27" s="74" t="str">
        <f>INDEX(PT_DIFFERENTIATION_VTAR,MATCH(A27,PT_DIFFERENTIATION_VTAR_ID,0))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7" s="40" t="str">
        <f>INDEX(PT_DIFFERENTIATION_NTAR,MATCH(B27,PT_DIFFERENTIATION_NTAR_ID,0))</f>
        <v/>
      </c>
      <c r="H27" s="41"/>
      <c r="I27" s="42"/>
      <c r="J27" s="43"/>
      <c r="K27" s="44"/>
      <c r="L27" s="41" t="s">
        <v>20</v>
      </c>
      <c r="M27" s="45"/>
      <c r="N27" s="5"/>
      <c r="O27" s="5"/>
    </row>
    <row r="28" spans="1:15" s="4" customFormat="1" ht="18.75" hidden="1" customHeight="1">
      <c r="A28" s="8"/>
      <c r="B28" s="8"/>
      <c r="C28" s="36" t="s">
        <v>21</v>
      </c>
      <c r="D28" s="72"/>
      <c r="E28" s="73"/>
      <c r="F28" s="74"/>
      <c r="G28" s="40"/>
      <c r="H28" s="46"/>
      <c r="I28" s="26" t="s">
        <v>22</v>
      </c>
      <c r="J28" s="27"/>
      <c r="K28" s="46"/>
      <c r="L28" s="28"/>
      <c r="M28" s="45"/>
      <c r="N28" s="5"/>
      <c r="O28" s="5"/>
    </row>
    <row r="29" spans="1:15" s="4" customFormat="1" ht="0.75" hidden="1" customHeight="1">
      <c r="A29" s="8"/>
      <c r="B29" s="8"/>
      <c r="C29" s="36" t="s">
        <v>29</v>
      </c>
      <c r="D29" s="72"/>
      <c r="E29" s="68"/>
      <c r="F29" s="70"/>
      <c r="G29" s="71"/>
      <c r="H29" s="46"/>
      <c r="I29" s="26"/>
      <c r="J29" s="27"/>
      <c r="K29" s="46"/>
      <c r="L29" s="28"/>
      <c r="M29" s="45"/>
      <c r="N29" s="5"/>
      <c r="O29" s="5"/>
    </row>
    <row r="30" spans="1:15" s="4" customFormat="1" ht="45" hidden="1" customHeight="1">
      <c r="A30" s="8" t="s">
        <v>32</v>
      </c>
      <c r="B30" s="8" t="s">
        <v>33</v>
      </c>
      <c r="C30" s="36"/>
      <c r="D30" s="72"/>
      <c r="E30" s="68"/>
      <c r="F30" s="70" t="str">
        <f>INDEX(PT_DIFFERENTIATION_VTAR,MATCH(A30,PT_DIFFERENTIATION_VTAR_ID,0))</f>
        <v>Тарифы на теплоноситель, поставляемый теплоснабжающими организациями потребителям, другим теплоснабжающим организациям</v>
      </c>
      <c r="G30" s="40" t="str">
        <f>INDEX(PT_DIFFERENTIATION_NTAR,MATCH(B30,PT_DIFFERENTIATION_NTAR_ID,0))</f>
        <v/>
      </c>
      <c r="H30" s="41"/>
      <c r="I30" s="42"/>
      <c r="J30" s="43"/>
      <c r="K30" s="44"/>
      <c r="L30" s="41" t="s">
        <v>20</v>
      </c>
      <c r="M30" s="45"/>
      <c r="N30" s="5"/>
      <c r="O30" s="5"/>
    </row>
    <row r="31" spans="1:15" s="4" customFormat="1" ht="18.75" hidden="1" customHeight="1">
      <c r="A31" s="8"/>
      <c r="B31" s="8"/>
      <c r="C31" s="36" t="s">
        <v>21</v>
      </c>
      <c r="D31" s="72"/>
      <c r="E31" s="68"/>
      <c r="F31" s="70"/>
      <c r="G31" s="40"/>
      <c r="H31" s="46"/>
      <c r="I31" s="26" t="s">
        <v>22</v>
      </c>
      <c r="J31" s="27"/>
      <c r="K31" s="46"/>
      <c r="L31" s="28"/>
      <c r="M31" s="45"/>
      <c r="N31" s="5"/>
      <c r="O31" s="5"/>
    </row>
    <row r="32" spans="1:15" s="4" customFormat="1" ht="0.75" hidden="1" customHeight="1">
      <c r="A32" s="8"/>
      <c r="B32" s="8"/>
      <c r="C32" s="36" t="s">
        <v>29</v>
      </c>
      <c r="D32" s="72"/>
      <c r="E32" s="68"/>
      <c r="F32" s="70"/>
      <c r="G32" s="71"/>
      <c r="H32" s="46"/>
      <c r="I32" s="26"/>
      <c r="J32" s="27"/>
      <c r="K32" s="46"/>
      <c r="L32" s="28"/>
      <c r="M32" s="45"/>
      <c r="N32" s="5"/>
      <c r="O32" s="5"/>
    </row>
    <row r="33" spans="1:15" s="4" customFormat="1" ht="45" hidden="1" customHeight="1">
      <c r="A33" s="8" t="s">
        <v>34</v>
      </c>
      <c r="B33" s="8" t="s">
        <v>35</v>
      </c>
      <c r="C33" s="36"/>
      <c r="D33" s="72"/>
      <c r="E33" s="68"/>
      <c r="F33" s="70" t="str">
        <f>INDEX(PT_DIFFERENTIATION_VTAR,MATCH(A33,PT_DIFFERENTIATION_VTAR_ID,0))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3" s="40" t="str">
        <f>INDEX(PT_DIFFERENTIATION_NTAR,MATCH(B33,PT_DIFFERENTIATION_NTAR_ID,0))</f>
        <v/>
      </c>
      <c r="H33" s="41"/>
      <c r="I33" s="42"/>
      <c r="J33" s="43"/>
      <c r="K33" s="44"/>
      <c r="L33" s="41" t="s">
        <v>20</v>
      </c>
      <c r="M33" s="45"/>
      <c r="N33" s="5"/>
      <c r="O33" s="5"/>
    </row>
    <row r="34" spans="1:15" s="4" customFormat="1" ht="18.75" hidden="1" customHeight="1">
      <c r="A34" s="8"/>
      <c r="B34" s="8"/>
      <c r="C34" s="36" t="s">
        <v>21</v>
      </c>
      <c r="D34" s="72"/>
      <c r="E34" s="68"/>
      <c r="F34" s="70"/>
      <c r="G34" s="40"/>
      <c r="H34" s="46"/>
      <c r="I34" s="26" t="s">
        <v>22</v>
      </c>
      <c r="J34" s="27"/>
      <c r="K34" s="46"/>
      <c r="L34" s="28"/>
      <c r="M34" s="45"/>
      <c r="N34" s="5"/>
      <c r="O34" s="5"/>
    </row>
    <row r="35" spans="1:15" s="4" customFormat="1" ht="0.75" hidden="1" customHeight="1">
      <c r="A35" s="8"/>
      <c r="B35" s="8"/>
      <c r="C35" s="36" t="s">
        <v>29</v>
      </c>
      <c r="D35" s="72"/>
      <c r="E35" s="68"/>
      <c r="F35" s="70"/>
      <c r="G35" s="71"/>
      <c r="H35" s="46"/>
      <c r="I35" s="26"/>
      <c r="J35" s="27"/>
      <c r="K35" s="46"/>
      <c r="L35" s="28"/>
      <c r="M35" s="45"/>
      <c r="N35" s="5"/>
      <c r="O35" s="5"/>
    </row>
    <row r="36" spans="1:15" s="4" customFormat="1" ht="18.75" hidden="1" customHeight="1">
      <c r="A36" s="8" t="s">
        <v>36</v>
      </c>
      <c r="B36" s="8" t="s">
        <v>37</v>
      </c>
      <c r="C36" s="36"/>
      <c r="D36" s="72"/>
      <c r="E36" s="68"/>
      <c r="F36" s="70" t="str">
        <f>INDEX(PT_DIFFERENTIATION_VTAR,MATCH(A36,PT_DIFFERENTIATION_VTAR_ID,0))</f>
        <v>Тарифы на услуги по передаче тепловой энергии</v>
      </c>
      <c r="G36" s="40" t="str">
        <f>INDEX(PT_DIFFERENTIATION_NTAR,MATCH(B36,PT_DIFFERENTIATION_NTAR_ID,0))</f>
        <v/>
      </c>
      <c r="H36" s="41"/>
      <c r="I36" s="42"/>
      <c r="J36" s="43"/>
      <c r="K36" s="44"/>
      <c r="L36" s="41" t="s">
        <v>20</v>
      </c>
      <c r="M36" s="45"/>
      <c r="N36" s="5"/>
      <c r="O36" s="5"/>
    </row>
    <row r="37" spans="1:15" s="4" customFormat="1" ht="18.75" hidden="1" customHeight="1">
      <c r="A37" s="8"/>
      <c r="B37" s="8"/>
      <c r="C37" s="36" t="s">
        <v>21</v>
      </c>
      <c r="D37" s="72"/>
      <c r="E37" s="68"/>
      <c r="F37" s="70"/>
      <c r="G37" s="40"/>
      <c r="H37" s="46"/>
      <c r="I37" s="26" t="s">
        <v>22</v>
      </c>
      <c r="J37" s="27"/>
      <c r="K37" s="46"/>
      <c r="L37" s="28"/>
      <c r="M37" s="45"/>
      <c r="N37" s="5"/>
      <c r="O37" s="5"/>
    </row>
    <row r="38" spans="1:15" s="4" customFormat="1" ht="0.75" hidden="1" customHeight="1">
      <c r="A38" s="8"/>
      <c r="B38" s="8"/>
      <c r="C38" s="36" t="s">
        <v>29</v>
      </c>
      <c r="D38" s="72"/>
      <c r="E38" s="68"/>
      <c r="F38" s="70"/>
      <c r="G38" s="71"/>
      <c r="H38" s="46"/>
      <c r="I38" s="26"/>
      <c r="J38" s="27"/>
      <c r="K38" s="46"/>
      <c r="L38" s="28"/>
      <c r="M38" s="45"/>
      <c r="N38" s="5"/>
      <c r="O38" s="5"/>
    </row>
    <row r="39" spans="1:15" s="4" customFormat="1" ht="18.75" hidden="1" customHeight="1">
      <c r="A39" s="8" t="s">
        <v>38</v>
      </c>
      <c r="B39" s="8" t="s">
        <v>39</v>
      </c>
      <c r="C39" s="36"/>
      <c r="D39" s="72"/>
      <c r="E39" s="68"/>
      <c r="F39" s="70" t="str">
        <f>INDEX(PT_DIFFERENTIATION_VTAR,MATCH(A39,PT_DIFFERENTIATION_VTAR_ID,0))</f>
        <v>Тарифы на услуги по передаче теплоносителя</v>
      </c>
      <c r="G39" s="40" t="str">
        <f>INDEX(PT_DIFFERENTIATION_NTAR,MATCH(B39,PT_DIFFERENTIATION_NTAR_ID,0))</f>
        <v/>
      </c>
      <c r="H39" s="41"/>
      <c r="I39" s="42"/>
      <c r="J39" s="43"/>
      <c r="K39" s="44"/>
      <c r="L39" s="41" t="s">
        <v>20</v>
      </c>
      <c r="M39" s="45"/>
      <c r="N39" s="5"/>
      <c r="O39" s="5"/>
    </row>
    <row r="40" spans="1:15" s="4" customFormat="1" ht="18.75" hidden="1" customHeight="1">
      <c r="A40" s="8"/>
      <c r="B40" s="8"/>
      <c r="C40" s="36" t="s">
        <v>21</v>
      </c>
      <c r="D40" s="72"/>
      <c r="E40" s="68"/>
      <c r="F40" s="70"/>
      <c r="G40" s="40"/>
      <c r="H40" s="46"/>
      <c r="I40" s="26" t="s">
        <v>22</v>
      </c>
      <c r="J40" s="27"/>
      <c r="K40" s="46"/>
      <c r="L40" s="28"/>
      <c r="M40" s="45"/>
      <c r="N40" s="5"/>
      <c r="O40" s="5"/>
    </row>
    <row r="41" spans="1:15" s="4" customFormat="1" ht="0.75" hidden="1" customHeight="1">
      <c r="A41" s="8"/>
      <c r="B41" s="8"/>
      <c r="C41" s="36" t="s">
        <v>29</v>
      </c>
      <c r="D41" s="72"/>
      <c r="E41" s="68"/>
      <c r="F41" s="70"/>
      <c r="G41" s="71"/>
      <c r="H41" s="46"/>
      <c r="I41" s="26"/>
      <c r="J41" s="27"/>
      <c r="K41" s="46"/>
      <c r="L41" s="28"/>
      <c r="M41" s="45"/>
      <c r="N41" s="5"/>
      <c r="O41" s="5"/>
    </row>
    <row r="42" spans="1:15" s="4" customFormat="1" ht="18.75" hidden="1" customHeight="1">
      <c r="A42" s="8" t="s">
        <v>40</v>
      </c>
      <c r="B42" s="8" t="s">
        <v>41</v>
      </c>
      <c r="C42" s="36"/>
      <c r="D42" s="72"/>
      <c r="E42" s="68"/>
      <c r="F42" s="70" t="str">
        <f>INDEX(PT_DIFFERENTIATION_VTAR,MATCH(A42,PT_DIFFERENTIATION_VTAR_ID,0))</f>
        <v>Плата за услуги по поддержанию резервной тепловой мощности при отсутствии потребления тепловой энергии</v>
      </c>
      <c r="G42" s="40" t="str">
        <f>INDEX(PT_DIFFERENTIATION_NTAR,MATCH(B42,PT_DIFFERENTIATION_NTAR_ID,0))</f>
        <v/>
      </c>
      <c r="H42" s="41"/>
      <c r="I42" s="42"/>
      <c r="J42" s="43"/>
      <c r="K42" s="44"/>
      <c r="L42" s="41" t="s">
        <v>20</v>
      </c>
      <c r="M42" s="45"/>
      <c r="N42" s="5"/>
      <c r="O42" s="5"/>
    </row>
    <row r="43" spans="1:15" s="4" customFormat="1" ht="18.75" hidden="1" customHeight="1">
      <c r="A43" s="8"/>
      <c r="B43" s="8"/>
      <c r="C43" s="36" t="s">
        <v>21</v>
      </c>
      <c r="D43" s="72"/>
      <c r="E43" s="68"/>
      <c r="F43" s="70"/>
      <c r="G43" s="40"/>
      <c r="H43" s="46"/>
      <c r="I43" s="26" t="s">
        <v>22</v>
      </c>
      <c r="J43" s="27"/>
      <c r="K43" s="46"/>
      <c r="L43" s="28"/>
      <c r="M43" s="45"/>
      <c r="N43" s="5"/>
      <c r="O43" s="5"/>
    </row>
    <row r="44" spans="1:15" s="4" customFormat="1" ht="0.75" hidden="1" customHeight="1">
      <c r="A44" s="8"/>
      <c r="B44" s="8"/>
      <c r="C44" s="36" t="s">
        <v>29</v>
      </c>
      <c r="D44" s="72"/>
      <c r="E44" s="68"/>
      <c r="F44" s="70"/>
      <c r="G44" s="71"/>
      <c r="H44" s="46"/>
      <c r="I44" s="26"/>
      <c r="J44" s="27"/>
      <c r="K44" s="46"/>
      <c r="L44" s="28"/>
      <c r="M44" s="45"/>
      <c r="N44" s="5"/>
      <c r="O44" s="5"/>
    </row>
    <row r="45" spans="1:15" s="4" customFormat="1" ht="18.75" hidden="1" customHeight="1">
      <c r="A45" s="8" t="s">
        <v>42</v>
      </c>
      <c r="B45" s="8" t="s">
        <v>43</v>
      </c>
      <c r="C45" s="36"/>
      <c r="D45" s="72"/>
      <c r="E45" s="68"/>
      <c r="F45" s="70" t="str">
        <f>INDEX(PT_DIFFERENTIATION_VTAR,MATCH(A45,PT_DIFFERENTIATION_VTAR_ID,0))</f>
        <v>Плата за подключение (технологическое присоединение) к системе теплоснабжения</v>
      </c>
      <c r="G45" s="40" t="str">
        <f>INDEX(PT_DIFFERENTIATION_NTAR,MATCH(B45,PT_DIFFERENTIATION_NTAR_ID,0))</f>
        <v/>
      </c>
      <c r="H45" s="41"/>
      <c r="I45" s="42"/>
      <c r="J45" s="43"/>
      <c r="K45" s="44"/>
      <c r="L45" s="41" t="s">
        <v>20</v>
      </c>
      <c r="M45" s="45"/>
      <c r="N45" s="5"/>
      <c r="O45" s="5"/>
    </row>
    <row r="46" spans="1:15" s="4" customFormat="1" ht="18.75" hidden="1" customHeight="1">
      <c r="A46" s="8"/>
      <c r="B46" s="8"/>
      <c r="C46" s="36" t="s">
        <v>21</v>
      </c>
      <c r="D46" s="72"/>
      <c r="E46" s="68"/>
      <c r="F46" s="70"/>
      <c r="G46" s="40"/>
      <c r="H46" s="46"/>
      <c r="I46" s="26" t="s">
        <v>22</v>
      </c>
      <c r="J46" s="27"/>
      <c r="K46" s="46"/>
      <c r="L46" s="28"/>
      <c r="M46" s="45"/>
      <c r="N46" s="5"/>
      <c r="O46" s="5"/>
    </row>
    <row r="47" spans="1:15" s="4" customFormat="1" ht="0.75" hidden="1" customHeight="1">
      <c r="A47" s="8"/>
      <c r="B47" s="8"/>
      <c r="C47" s="36" t="s">
        <v>29</v>
      </c>
      <c r="D47" s="72"/>
      <c r="E47" s="68"/>
      <c r="F47" s="70"/>
      <c r="G47" s="71"/>
      <c r="H47" s="46"/>
      <c r="I47" s="26"/>
      <c r="J47" s="27"/>
      <c r="K47" s="46"/>
      <c r="L47" s="28"/>
      <c r="M47" s="45"/>
      <c r="N47" s="5"/>
      <c r="O47" s="5"/>
    </row>
    <row r="48" spans="1:15" s="4" customFormat="1" ht="18.75" hidden="1" customHeight="1">
      <c r="A48" s="8" t="s">
        <v>44</v>
      </c>
      <c r="B48" s="8" t="s">
        <v>45</v>
      </c>
      <c r="C48" s="36"/>
      <c r="D48" s="72"/>
      <c r="E48" s="68"/>
      <c r="F48" s="70" t="str">
        <f>INDEX(PT_DIFFERENTIATION_VTAR,MATCH(A48,PT_DIFFERENTIATION_VTAR_ID,0))</f>
        <v>Тариф на питьевую воду (питьевое водоснабжение)</v>
      </c>
      <c r="G48" s="40" t="str">
        <f>INDEX(PT_DIFFERENTIATION_NTAR,MATCH(B48,PT_DIFFERENTIATION_NTAR_ID,0))</f>
        <v/>
      </c>
      <c r="H48" s="41"/>
      <c r="I48" s="42"/>
      <c r="J48" s="43"/>
      <c r="K48" s="44"/>
      <c r="L48" s="41" t="s">
        <v>20</v>
      </c>
      <c r="M48" s="45"/>
      <c r="N48" s="5"/>
      <c r="O48" s="5"/>
    </row>
    <row r="49" spans="1:15" s="4" customFormat="1" ht="18.75" hidden="1" customHeight="1">
      <c r="A49" s="8"/>
      <c r="B49" s="8"/>
      <c r="C49" s="36" t="s">
        <v>21</v>
      </c>
      <c r="D49" s="72"/>
      <c r="E49" s="68"/>
      <c r="F49" s="70"/>
      <c r="G49" s="40"/>
      <c r="H49" s="46"/>
      <c r="I49" s="26" t="s">
        <v>22</v>
      </c>
      <c r="J49" s="27"/>
      <c r="K49" s="46"/>
      <c r="L49" s="28"/>
      <c r="M49" s="45"/>
      <c r="N49" s="5"/>
      <c r="O49" s="5"/>
    </row>
    <row r="50" spans="1:15" s="4" customFormat="1" ht="0.75" hidden="1" customHeight="1">
      <c r="A50" s="8"/>
      <c r="B50" s="8"/>
      <c r="C50" s="36" t="s">
        <v>29</v>
      </c>
      <c r="D50" s="72"/>
      <c r="E50" s="68"/>
      <c r="F50" s="70"/>
      <c r="G50" s="71"/>
      <c r="H50" s="46"/>
      <c r="I50" s="26"/>
      <c r="J50" s="27"/>
      <c r="K50" s="46"/>
      <c r="L50" s="28"/>
      <c r="M50" s="45"/>
      <c r="N50" s="5"/>
      <c r="O50" s="5"/>
    </row>
    <row r="51" spans="1:15" s="4" customFormat="1" ht="18.75" hidden="1" customHeight="1">
      <c r="A51" s="8" t="s">
        <v>46</v>
      </c>
      <c r="B51" s="8" t="s">
        <v>47</v>
      </c>
      <c r="C51" s="36"/>
      <c r="D51" s="72"/>
      <c r="E51" s="68"/>
      <c r="F51" s="70" t="str">
        <f>INDEX(PT_DIFFERENTIATION_VTAR,MATCH(A51,PT_DIFFERENTIATION_VTAR_ID,0))</f>
        <v>Тариф на техническую воду</v>
      </c>
      <c r="G51" s="40" t="str">
        <f>INDEX(PT_DIFFERENTIATION_NTAR,MATCH(B51,PT_DIFFERENTIATION_NTAR_ID,0))</f>
        <v/>
      </c>
      <c r="H51" s="41"/>
      <c r="I51" s="42"/>
      <c r="J51" s="43"/>
      <c r="K51" s="44"/>
      <c r="L51" s="41" t="s">
        <v>20</v>
      </c>
      <c r="M51" s="45"/>
      <c r="N51" s="5"/>
      <c r="O51" s="5"/>
    </row>
    <row r="52" spans="1:15" s="4" customFormat="1" ht="18.75" hidden="1" customHeight="1">
      <c r="A52" s="8"/>
      <c r="B52" s="8"/>
      <c r="C52" s="36" t="s">
        <v>21</v>
      </c>
      <c r="D52" s="72"/>
      <c r="E52" s="68"/>
      <c r="F52" s="70"/>
      <c r="G52" s="40"/>
      <c r="H52" s="46"/>
      <c r="I52" s="26" t="s">
        <v>22</v>
      </c>
      <c r="J52" s="27"/>
      <c r="K52" s="46"/>
      <c r="L52" s="28"/>
      <c r="M52" s="45"/>
      <c r="N52" s="5"/>
      <c r="O52" s="5"/>
    </row>
    <row r="53" spans="1:15" s="4" customFormat="1" ht="0.75" hidden="1" customHeight="1">
      <c r="A53" s="8"/>
      <c r="B53" s="8"/>
      <c r="C53" s="36" t="s">
        <v>29</v>
      </c>
      <c r="D53" s="72"/>
      <c r="E53" s="68"/>
      <c r="F53" s="70"/>
      <c r="G53" s="71"/>
      <c r="H53" s="46"/>
      <c r="I53" s="26"/>
      <c r="J53" s="27"/>
      <c r="K53" s="46"/>
      <c r="L53" s="28"/>
      <c r="M53" s="45"/>
      <c r="N53" s="5"/>
      <c r="O53" s="5"/>
    </row>
    <row r="54" spans="1:15" s="4" customFormat="1" ht="18.75" hidden="1" customHeight="1">
      <c r="A54" s="8" t="s">
        <v>48</v>
      </c>
      <c r="B54" s="8" t="s">
        <v>49</v>
      </c>
      <c r="C54" s="36"/>
      <c r="D54" s="72"/>
      <c r="E54" s="68"/>
      <c r="F54" s="70" t="str">
        <f>INDEX(PT_DIFFERENTIATION_VTAR,MATCH(A54,PT_DIFFERENTIATION_VTAR_ID,0))</f>
        <v>Тариф на транспортировку воды</v>
      </c>
      <c r="G54" s="40" t="str">
        <f>INDEX(PT_DIFFERENTIATION_NTAR,MATCH(B54,PT_DIFFERENTIATION_NTAR_ID,0))</f>
        <v/>
      </c>
      <c r="H54" s="41"/>
      <c r="I54" s="42"/>
      <c r="J54" s="43"/>
      <c r="K54" s="44"/>
      <c r="L54" s="41" t="s">
        <v>20</v>
      </c>
      <c r="M54" s="45"/>
      <c r="N54" s="5"/>
      <c r="O54" s="5"/>
    </row>
    <row r="55" spans="1:15" s="4" customFormat="1" ht="18.75" hidden="1" customHeight="1">
      <c r="A55" s="8"/>
      <c r="B55" s="8"/>
      <c r="C55" s="36" t="s">
        <v>21</v>
      </c>
      <c r="D55" s="72"/>
      <c r="E55" s="68"/>
      <c r="F55" s="70"/>
      <c r="G55" s="40"/>
      <c r="H55" s="46"/>
      <c r="I55" s="26" t="s">
        <v>22</v>
      </c>
      <c r="J55" s="27"/>
      <c r="K55" s="46"/>
      <c r="L55" s="28"/>
      <c r="M55" s="45"/>
      <c r="N55" s="5"/>
      <c r="O55" s="5"/>
    </row>
    <row r="56" spans="1:15" s="4" customFormat="1" ht="0.75" hidden="1" customHeight="1">
      <c r="A56" s="8"/>
      <c r="B56" s="8"/>
      <c r="C56" s="36" t="s">
        <v>29</v>
      </c>
      <c r="D56" s="72"/>
      <c r="E56" s="68"/>
      <c r="F56" s="70"/>
      <c r="G56" s="71"/>
      <c r="H56" s="46"/>
      <c r="I56" s="26"/>
      <c r="J56" s="27"/>
      <c r="K56" s="46"/>
      <c r="L56" s="28"/>
      <c r="M56" s="45"/>
      <c r="N56" s="5"/>
      <c r="O56" s="5"/>
    </row>
    <row r="57" spans="1:15" s="4" customFormat="1" ht="18.75" hidden="1" customHeight="1">
      <c r="A57" s="8" t="s">
        <v>50</v>
      </c>
      <c r="B57" s="8" t="s">
        <v>51</v>
      </c>
      <c r="C57" s="36"/>
      <c r="D57" s="72"/>
      <c r="E57" s="68"/>
      <c r="F57" s="70" t="str">
        <f>INDEX(PT_DIFFERENTIATION_VTAR,MATCH(A57,PT_DIFFERENTIATION_VTAR_ID,0))</f>
        <v>Тариф на подвоз воды</v>
      </c>
      <c r="G57" s="40" t="str">
        <f>INDEX(PT_DIFFERENTIATION_NTAR,MATCH(B57,PT_DIFFERENTIATION_NTAR_ID,0))</f>
        <v/>
      </c>
      <c r="H57" s="41"/>
      <c r="I57" s="42"/>
      <c r="J57" s="43"/>
      <c r="K57" s="44"/>
      <c r="L57" s="41" t="s">
        <v>20</v>
      </c>
      <c r="M57" s="45"/>
      <c r="N57" s="5"/>
      <c r="O57" s="5"/>
    </row>
    <row r="58" spans="1:15" s="4" customFormat="1" ht="18.75" hidden="1" customHeight="1">
      <c r="A58" s="8"/>
      <c r="B58" s="8"/>
      <c r="C58" s="36" t="s">
        <v>21</v>
      </c>
      <c r="D58" s="72"/>
      <c r="E58" s="68"/>
      <c r="F58" s="70"/>
      <c r="G58" s="40"/>
      <c r="H58" s="46"/>
      <c r="I58" s="26" t="s">
        <v>22</v>
      </c>
      <c r="J58" s="27"/>
      <c r="K58" s="46"/>
      <c r="L58" s="28"/>
      <c r="M58" s="45"/>
      <c r="N58" s="5"/>
      <c r="O58" s="5"/>
    </row>
    <row r="59" spans="1:15" s="4" customFormat="1" ht="0.75" hidden="1" customHeight="1">
      <c r="A59" s="8"/>
      <c r="B59" s="8"/>
      <c r="C59" s="36" t="s">
        <v>29</v>
      </c>
      <c r="D59" s="72"/>
      <c r="E59" s="68"/>
      <c r="F59" s="70"/>
      <c r="G59" s="71"/>
      <c r="H59" s="46"/>
      <c r="I59" s="26"/>
      <c r="J59" s="27"/>
      <c r="K59" s="46"/>
      <c r="L59" s="28"/>
      <c r="M59" s="45"/>
      <c r="N59" s="5"/>
      <c r="O59" s="5"/>
    </row>
    <row r="60" spans="1:15" s="4" customFormat="1" ht="18.75" hidden="1" customHeight="1">
      <c r="A60" s="8" t="s">
        <v>52</v>
      </c>
      <c r="B60" s="8" t="s">
        <v>53</v>
      </c>
      <c r="C60" s="36"/>
      <c r="D60" s="72"/>
      <c r="E60" s="68"/>
      <c r="F60" s="70" t="str">
        <f>INDEX(PT_DIFFERENTIATION_VTAR,MATCH(A60,PT_DIFFERENTIATION_VTAR_ID,0))</f>
        <v>Тариф на подключение (технологическое присоединение) к централизованной системе холодного водоснабжения</v>
      </c>
      <c r="G60" s="40" t="str">
        <f>INDEX(PT_DIFFERENTIATION_NTAR,MATCH(B60,PT_DIFFERENTIATION_NTAR_ID,0))</f>
        <v/>
      </c>
      <c r="H60" s="41"/>
      <c r="I60" s="42"/>
      <c r="J60" s="43"/>
      <c r="K60" s="44"/>
      <c r="L60" s="41" t="s">
        <v>20</v>
      </c>
      <c r="M60" s="45"/>
      <c r="N60" s="5"/>
      <c r="O60" s="5"/>
    </row>
    <row r="61" spans="1:15" s="4" customFormat="1" ht="18.75" hidden="1" customHeight="1">
      <c r="A61" s="8"/>
      <c r="B61" s="8"/>
      <c r="C61" s="36" t="s">
        <v>21</v>
      </c>
      <c r="D61" s="72"/>
      <c r="E61" s="68"/>
      <c r="F61" s="70"/>
      <c r="G61" s="40"/>
      <c r="H61" s="46"/>
      <c r="I61" s="26" t="s">
        <v>22</v>
      </c>
      <c r="J61" s="27"/>
      <c r="K61" s="46"/>
      <c r="L61" s="28"/>
      <c r="M61" s="45"/>
      <c r="N61" s="5"/>
      <c r="O61" s="5"/>
    </row>
    <row r="62" spans="1:15" s="4" customFormat="1" ht="0.75" hidden="1" customHeight="1">
      <c r="A62" s="8"/>
      <c r="B62" s="8"/>
      <c r="C62" s="36" t="s">
        <v>29</v>
      </c>
      <c r="D62" s="72"/>
      <c r="E62" s="68"/>
      <c r="F62" s="70"/>
      <c r="G62" s="71"/>
      <c r="H62" s="46"/>
      <c r="I62" s="26"/>
      <c r="J62" s="27"/>
      <c r="K62" s="46"/>
      <c r="L62" s="28"/>
      <c r="M62" s="45"/>
      <c r="N62" s="5"/>
      <c r="O62" s="5"/>
    </row>
    <row r="63" spans="1:15" s="4" customFormat="1" ht="18.75" hidden="1" customHeight="1">
      <c r="A63" s="8" t="s">
        <v>54</v>
      </c>
      <c r="B63" s="8" t="s">
        <v>55</v>
      </c>
      <c r="C63" s="36"/>
      <c r="D63" s="72"/>
      <c r="E63" s="68"/>
      <c r="F63" s="70" t="str">
        <f>INDEX(PT_DIFFERENTIATION_VTAR,MATCH(A63,PT_DIFFERENTIATION_VTAR_ID,0))</f>
        <v>Тариф на горячую воду (горячее водоснабжение)</v>
      </c>
      <c r="G63" s="40" t="str">
        <f>INDEX(PT_DIFFERENTIATION_NTAR,MATCH(B63,PT_DIFFERENTIATION_NTAR_ID,0))</f>
        <v/>
      </c>
      <c r="H63" s="41"/>
      <c r="I63" s="42"/>
      <c r="J63" s="43"/>
      <c r="K63" s="44"/>
      <c r="L63" s="41" t="s">
        <v>20</v>
      </c>
      <c r="M63" s="45"/>
      <c r="N63" s="5"/>
      <c r="O63" s="5"/>
    </row>
    <row r="64" spans="1:15" s="4" customFormat="1" ht="18.75" hidden="1" customHeight="1">
      <c r="A64" s="8"/>
      <c r="B64" s="8"/>
      <c r="C64" s="36" t="s">
        <v>21</v>
      </c>
      <c r="D64" s="72"/>
      <c r="E64" s="68"/>
      <c r="F64" s="70"/>
      <c r="G64" s="40"/>
      <c r="H64" s="46"/>
      <c r="I64" s="26" t="s">
        <v>22</v>
      </c>
      <c r="J64" s="27"/>
      <c r="K64" s="46"/>
      <c r="L64" s="28"/>
      <c r="M64" s="45"/>
      <c r="N64" s="5"/>
      <c r="O64" s="5"/>
    </row>
    <row r="65" spans="1:15" s="4" customFormat="1" ht="0.75" hidden="1" customHeight="1">
      <c r="A65" s="8"/>
      <c r="B65" s="8"/>
      <c r="C65" s="36" t="s">
        <v>29</v>
      </c>
      <c r="D65" s="72"/>
      <c r="E65" s="68"/>
      <c r="F65" s="70"/>
      <c r="G65" s="71"/>
      <c r="H65" s="46"/>
      <c r="I65" s="26"/>
      <c r="J65" s="27"/>
      <c r="K65" s="46"/>
      <c r="L65" s="28"/>
      <c r="M65" s="45"/>
      <c r="N65" s="5"/>
      <c r="O65" s="5"/>
    </row>
    <row r="66" spans="1:15" s="4" customFormat="1" ht="18.75" hidden="1" customHeight="1">
      <c r="A66" s="8" t="s">
        <v>56</v>
      </c>
      <c r="B66" s="8" t="s">
        <v>57</v>
      </c>
      <c r="C66" s="36"/>
      <c r="D66" s="72"/>
      <c r="E66" s="68"/>
      <c r="F66" s="70" t="str">
        <f>INDEX(PT_DIFFERENTIATION_VTAR,MATCH(A66,PT_DIFFERENTIATION_VTAR_ID,0))</f>
        <v>Тариф на транспортировку горячей воды</v>
      </c>
      <c r="G66" s="40" t="str">
        <f>INDEX(PT_DIFFERENTIATION_NTAR,MATCH(B66,PT_DIFFERENTIATION_NTAR_ID,0))</f>
        <v/>
      </c>
      <c r="H66" s="41"/>
      <c r="I66" s="42"/>
      <c r="J66" s="43"/>
      <c r="K66" s="44"/>
      <c r="L66" s="41" t="s">
        <v>20</v>
      </c>
      <c r="M66" s="45"/>
      <c r="N66" s="5"/>
      <c r="O66" s="5"/>
    </row>
    <row r="67" spans="1:15" s="4" customFormat="1" ht="18.75" hidden="1" customHeight="1">
      <c r="A67" s="8"/>
      <c r="B67" s="8"/>
      <c r="C67" s="36" t="s">
        <v>21</v>
      </c>
      <c r="D67" s="72"/>
      <c r="E67" s="68"/>
      <c r="F67" s="70"/>
      <c r="G67" s="40"/>
      <c r="H67" s="46"/>
      <c r="I67" s="26" t="s">
        <v>22</v>
      </c>
      <c r="J67" s="27"/>
      <c r="K67" s="46"/>
      <c r="L67" s="28"/>
      <c r="M67" s="45"/>
      <c r="N67" s="5"/>
      <c r="O67" s="5"/>
    </row>
    <row r="68" spans="1:15" s="4" customFormat="1" ht="0.75" hidden="1" customHeight="1">
      <c r="A68" s="8"/>
      <c r="B68" s="8"/>
      <c r="C68" s="36" t="s">
        <v>29</v>
      </c>
      <c r="D68" s="72"/>
      <c r="E68" s="68"/>
      <c r="F68" s="70"/>
      <c r="G68" s="71"/>
      <c r="H68" s="46"/>
      <c r="I68" s="26"/>
      <c r="J68" s="27"/>
      <c r="K68" s="46"/>
      <c r="L68" s="28"/>
      <c r="M68" s="45"/>
      <c r="N68" s="5"/>
      <c r="O68" s="5"/>
    </row>
    <row r="69" spans="1:15" s="4" customFormat="1" ht="18.75" hidden="1" customHeight="1">
      <c r="A69" s="8" t="s">
        <v>58</v>
      </c>
      <c r="B69" s="8" t="s">
        <v>59</v>
      </c>
      <c r="C69" s="36"/>
      <c r="D69" s="72"/>
      <c r="E69" s="68"/>
      <c r="F69" s="70" t="str">
        <f>INDEX(PT_DIFFERENTIATION_VTAR,MATCH(A69,PT_DIFFERENTIATION_VTAR_ID,0))</f>
        <v>Тариф на подключение (технологическое присоединение) к централизованной системе горячего водоснабжения</v>
      </c>
      <c r="G69" s="40" t="str">
        <f>INDEX(PT_DIFFERENTIATION_NTAR,MATCH(B69,PT_DIFFERENTIATION_NTAR_ID,0))</f>
        <v/>
      </c>
      <c r="H69" s="41"/>
      <c r="I69" s="42"/>
      <c r="J69" s="43"/>
      <c r="K69" s="44"/>
      <c r="L69" s="41" t="s">
        <v>20</v>
      </c>
      <c r="M69" s="45"/>
      <c r="N69" s="5"/>
      <c r="O69" s="5"/>
    </row>
    <row r="70" spans="1:15" s="4" customFormat="1" ht="18.75" hidden="1" customHeight="1">
      <c r="A70" s="8"/>
      <c r="B70" s="8"/>
      <c r="C70" s="36" t="s">
        <v>21</v>
      </c>
      <c r="D70" s="72"/>
      <c r="E70" s="68"/>
      <c r="F70" s="70"/>
      <c r="G70" s="40"/>
      <c r="H70" s="46"/>
      <c r="I70" s="26" t="s">
        <v>22</v>
      </c>
      <c r="J70" s="27"/>
      <c r="K70" s="46"/>
      <c r="L70" s="28"/>
      <c r="M70" s="45"/>
      <c r="N70" s="5"/>
      <c r="O70" s="5"/>
    </row>
    <row r="71" spans="1:15" s="4" customFormat="1" ht="0.75" hidden="1" customHeight="1">
      <c r="A71" s="8"/>
      <c r="B71" s="8"/>
      <c r="C71" s="36" t="s">
        <v>29</v>
      </c>
      <c r="D71" s="72"/>
      <c r="E71" s="68"/>
      <c r="F71" s="70"/>
      <c r="G71" s="71"/>
      <c r="H71" s="46"/>
      <c r="I71" s="26"/>
      <c r="J71" s="27"/>
      <c r="K71" s="46"/>
      <c r="L71" s="28"/>
      <c r="M71" s="45"/>
      <c r="N71" s="5"/>
      <c r="O71" s="5"/>
    </row>
    <row r="72" spans="1:15" s="4" customFormat="1" ht="18.75" customHeight="1">
      <c r="A72" s="8" t="s">
        <v>60</v>
      </c>
      <c r="B72" s="8" t="s">
        <v>61</v>
      </c>
      <c r="C72" s="36"/>
      <c r="D72" s="72"/>
      <c r="E72" s="68"/>
      <c r="F72" s="70" t="str">
        <f>INDEX(PT_DIFFERENTIATION_VTAR,MATCH(A72,PT_DIFFERENTIATION_VTAR_ID,0))</f>
        <v>Тариф на водоотведение</v>
      </c>
      <c r="G72" s="40" t="str">
        <f>INDEX(PT_DIFFERENTIATION_NTAR,MATCH(B72,PT_DIFFERENTIATION_NTAR_ID,0))</f>
        <v>Тариф на водоотведение (очистка)</v>
      </c>
      <c r="H72" s="41"/>
      <c r="I72" s="42">
        <v>44287</v>
      </c>
      <c r="J72" s="43">
        <v>49674</v>
      </c>
      <c r="K72" s="44" t="s">
        <v>62</v>
      </c>
      <c r="L72" s="41" t="s">
        <v>20</v>
      </c>
      <c r="M72" s="45"/>
      <c r="N72" s="5"/>
      <c r="O72" s="5"/>
    </row>
    <row r="73" spans="1:15" s="4" customFormat="1" ht="18.75" customHeight="1">
      <c r="A73" s="8"/>
      <c r="B73" s="8"/>
      <c r="C73" s="36" t="s">
        <v>21</v>
      </c>
      <c r="D73" s="72"/>
      <c r="E73" s="68"/>
      <c r="F73" s="70"/>
      <c r="G73" s="40"/>
      <c r="H73" s="46"/>
      <c r="I73" s="26" t="s">
        <v>22</v>
      </c>
      <c r="J73" s="27"/>
      <c r="K73" s="46"/>
      <c r="L73" s="28"/>
      <c r="M73" s="45"/>
      <c r="N73" s="5"/>
      <c r="O73" s="5"/>
    </row>
    <row r="74" spans="1:15" s="4" customFormat="1" ht="0.75" customHeight="1">
      <c r="A74" s="8"/>
      <c r="B74" s="8"/>
      <c r="C74" s="36" t="s">
        <v>29</v>
      </c>
      <c r="D74" s="72"/>
      <c r="E74" s="68"/>
      <c r="F74" s="70"/>
      <c r="G74" s="71"/>
      <c r="H74" s="46"/>
      <c r="I74" s="26"/>
      <c r="J74" s="27"/>
      <c r="K74" s="46"/>
      <c r="L74" s="28"/>
      <c r="M74" s="45"/>
      <c r="N74" s="5"/>
      <c r="O74" s="5"/>
    </row>
    <row r="75" spans="1:15" s="4" customFormat="1" ht="18.75" customHeight="1">
      <c r="A75" s="8" t="s">
        <v>63</v>
      </c>
      <c r="B75" s="8" t="s">
        <v>64</v>
      </c>
      <c r="C75" s="36"/>
      <c r="D75" s="72"/>
      <c r="E75" s="68"/>
      <c r="F75" s="70" t="str">
        <f>INDEX(PT_DIFFERENTIATION_VTAR,MATCH(A75,PT_DIFFERENTIATION_VTAR_ID,0))</f>
        <v>Тариф на транспортировку сточных вод</v>
      </c>
      <c r="G75" s="40" t="str">
        <f>INDEX(PT_DIFFERENTIATION_NTAR,MATCH(B75,PT_DIFFERENTIATION_NTAR_ID,0))</f>
        <v>Тариф на водоотведение (транспортировка)</v>
      </c>
      <c r="H75" s="41"/>
      <c r="I75" s="42">
        <v>44287</v>
      </c>
      <c r="J75" s="43">
        <v>45473</v>
      </c>
      <c r="K75" s="44" t="s">
        <v>62</v>
      </c>
      <c r="L75" s="41" t="s">
        <v>20</v>
      </c>
      <c r="M75" s="45"/>
      <c r="N75" s="5"/>
      <c r="O75" s="5"/>
    </row>
    <row r="76" spans="1:15" s="4" customFormat="1" ht="18.75" customHeight="1">
      <c r="A76" s="8"/>
      <c r="B76" s="8"/>
      <c r="C76" s="36" t="s">
        <v>21</v>
      </c>
      <c r="D76" s="72"/>
      <c r="E76" s="68"/>
      <c r="F76" s="70"/>
      <c r="G76" s="40"/>
      <c r="H76" s="46"/>
      <c r="I76" s="26" t="s">
        <v>22</v>
      </c>
      <c r="J76" s="27"/>
      <c r="K76" s="46"/>
      <c r="L76" s="28"/>
      <c r="M76" s="45"/>
      <c r="N76" s="5"/>
      <c r="O76" s="5"/>
    </row>
    <row r="77" spans="1:15" s="4" customFormat="1" ht="0.75" customHeight="1">
      <c r="A77" s="8"/>
      <c r="B77" s="8"/>
      <c r="C77" s="36" t="s">
        <v>29</v>
      </c>
      <c r="D77" s="72"/>
      <c r="E77" s="68"/>
      <c r="F77" s="70"/>
      <c r="G77" s="71"/>
      <c r="H77" s="46"/>
      <c r="I77" s="26"/>
      <c r="J77" s="27"/>
      <c r="K77" s="46"/>
      <c r="L77" s="28"/>
      <c r="M77" s="45"/>
      <c r="N77" s="5"/>
      <c r="O77" s="5"/>
    </row>
    <row r="78" spans="1:15" s="4" customFormat="1" ht="18.75" customHeight="1">
      <c r="A78" s="8" t="s">
        <v>65</v>
      </c>
      <c r="B78" s="8" t="s">
        <v>66</v>
      </c>
      <c r="C78" s="36"/>
      <c r="D78" s="72"/>
      <c r="E78" s="68"/>
      <c r="F78" s="70" t="str">
        <f>INDEX(PT_DIFFERENTIATION_VTAR,MATCH(A78,PT_DIFFERENTIATION_VTAR_ID,0))</f>
        <v>Тариф на подключение (технологическое присоединение) к централизованной системе водоотведения</v>
      </c>
      <c r="G78" s="40" t="str">
        <f>INDEX(PT_DIFFERENTIATION_NTAR,MATCH(B78,PT_DIFFERENTIATION_NTAR_ID,0))</f>
        <v>Тариф на подключение (технологическое присоединение) к централизованной системе водоотведения</v>
      </c>
      <c r="H78" s="41"/>
      <c r="I78" s="42">
        <v>44343</v>
      </c>
      <c r="J78" s="43">
        <v>49674</v>
      </c>
      <c r="K78" s="44" t="s">
        <v>62</v>
      </c>
      <c r="L78" s="41" t="s">
        <v>20</v>
      </c>
      <c r="M78" s="45"/>
      <c r="N78" s="5"/>
      <c r="O78" s="5"/>
    </row>
    <row r="79" spans="1:15" s="4" customFormat="1" ht="46.5" customHeight="1">
      <c r="A79" s="8"/>
      <c r="B79" s="8"/>
      <c r="C79" s="36" t="s">
        <v>21</v>
      </c>
      <c r="D79" s="72"/>
      <c r="E79" s="68"/>
      <c r="F79" s="70"/>
      <c r="G79" s="40"/>
      <c r="H79" s="46"/>
      <c r="I79" s="26" t="s">
        <v>22</v>
      </c>
      <c r="J79" s="27"/>
      <c r="K79" s="46"/>
      <c r="L79" s="28"/>
      <c r="M79" s="45"/>
      <c r="N79" s="5"/>
      <c r="O79" s="5"/>
    </row>
    <row r="80" spans="1:15" s="4" customFormat="1" ht="0.75" customHeight="1">
      <c r="A80" s="8"/>
      <c r="B80" s="8"/>
      <c r="C80" s="36" t="s">
        <v>29</v>
      </c>
      <c r="D80" s="72"/>
      <c r="E80" s="68"/>
      <c r="F80" s="70"/>
      <c r="G80" s="71"/>
      <c r="H80" s="46"/>
      <c r="I80" s="26"/>
      <c r="J80" s="27"/>
      <c r="K80" s="46"/>
      <c r="L80" s="28"/>
      <c r="M80" s="45"/>
      <c r="N80" s="5"/>
      <c r="O80" s="5"/>
    </row>
    <row r="81" spans="1:15" ht="18.75" customHeight="1">
      <c r="A81" s="8"/>
      <c r="B81" s="8"/>
      <c r="D81" s="14"/>
      <c r="E81" s="10" t="s">
        <v>9</v>
      </c>
      <c r="F81" s="66"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водоотведения)</v>
      </c>
      <c r="G81" s="66"/>
      <c r="H81" s="66"/>
      <c r="I81" s="66"/>
      <c r="J81" s="66"/>
      <c r="K81" s="66"/>
      <c r="L81" s="66"/>
      <c r="M81" s="45"/>
    </row>
    <row r="82" spans="1:15" ht="33.75" customHeight="1">
      <c r="A82" s="8"/>
      <c r="B82" s="8"/>
      <c r="D82" s="14"/>
      <c r="E82" s="75"/>
      <c r="F82" s="21" t="s">
        <v>20</v>
      </c>
      <c r="G82" s="21" t="s">
        <v>20</v>
      </c>
      <c r="H82" s="60" t="s">
        <v>20</v>
      </c>
      <c r="I82" s="61"/>
      <c r="J82" s="21" t="s">
        <v>20</v>
      </c>
      <c r="K82" s="21" t="s">
        <v>20</v>
      </c>
      <c r="L82" s="23" t="s">
        <v>67</v>
      </c>
      <c r="M82" s="45"/>
    </row>
    <row r="83" spans="1:15" ht="18.75" customHeight="1">
      <c r="A83" s="8"/>
      <c r="B83" s="8"/>
      <c r="D83" s="14"/>
      <c r="E83" s="10" t="s">
        <v>12</v>
      </c>
      <c r="F83" s="66" t="s">
        <v>68</v>
      </c>
      <c r="G83" s="66"/>
      <c r="H83" s="66"/>
      <c r="I83" s="66"/>
      <c r="J83" s="66"/>
      <c r="K83" s="66"/>
      <c r="L83" s="66"/>
      <c r="M83" s="45"/>
    </row>
    <row r="84" spans="1:15" s="4" customFormat="1" ht="60.75" hidden="1" customHeight="1">
      <c r="A84" s="8" t="s">
        <v>18</v>
      </c>
      <c r="B84" s="8" t="s">
        <v>19</v>
      </c>
      <c r="C84" s="36"/>
      <c r="D84" s="72"/>
      <c r="E84" s="68"/>
      <c r="F84" s="70" t="str">
        <f>INDEX(PT_DIFFERENTIATION_VTAR,MATCH(A84,PT_DIFFERENTIATION_VTAR_ID,0))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84" s="40" t="str">
        <f>INDEX(PT_DIFFERENTIATION_NTAR,MATCH(B84,PT_DIFFERENTIATION_NTAR_ID,0))</f>
        <v/>
      </c>
      <c r="H84" s="41"/>
      <c r="I84" s="42"/>
      <c r="J84" s="43"/>
      <c r="K84" s="47"/>
      <c r="L84" s="41" t="s">
        <v>20</v>
      </c>
      <c r="M84" s="45"/>
      <c r="N84" s="5"/>
      <c r="O84" s="5"/>
    </row>
    <row r="85" spans="1:15" s="4" customFormat="1" ht="18.75" hidden="1" customHeight="1">
      <c r="A85" s="8"/>
      <c r="B85" s="8"/>
      <c r="C85" s="36" t="s">
        <v>23</v>
      </c>
      <c r="D85" s="72"/>
      <c r="E85" s="68"/>
      <c r="F85" s="70"/>
      <c r="G85" s="40"/>
      <c r="H85" s="46"/>
      <c r="I85" s="26" t="s">
        <v>22</v>
      </c>
      <c r="J85" s="27"/>
      <c r="K85" s="46"/>
      <c r="L85" s="28"/>
      <c r="M85" s="45"/>
      <c r="N85" s="5"/>
      <c r="O85" s="5"/>
    </row>
    <row r="86" spans="1:15" s="4" customFormat="1" ht="0.75" hidden="1" customHeight="1">
      <c r="A86" s="8"/>
      <c r="B86" s="8"/>
      <c r="C86" s="36" t="s">
        <v>69</v>
      </c>
      <c r="D86" s="72"/>
      <c r="E86" s="68"/>
      <c r="F86" s="70"/>
      <c r="G86" s="71"/>
      <c r="H86" s="46"/>
      <c r="I86" s="26"/>
      <c r="J86" s="27"/>
      <c r="K86" s="46"/>
      <c r="L86" s="28"/>
      <c r="M86" s="45"/>
      <c r="N86" s="5"/>
      <c r="O86" s="5"/>
    </row>
    <row r="87" spans="1:15" s="4" customFormat="1" ht="45" hidden="1" customHeight="1">
      <c r="A87" s="8" t="s">
        <v>30</v>
      </c>
      <c r="B87" s="8" t="s">
        <v>31</v>
      </c>
      <c r="C87" s="36"/>
      <c r="D87" s="72"/>
      <c r="E87" s="68"/>
      <c r="F87" s="70" t="str">
        <f>INDEX(PT_DIFFERENTIATION_VTAR,MATCH(A87,PT_DIFFERENTIATION_VTAR_ID,0))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87" s="40" t="str">
        <f>INDEX(PT_DIFFERENTIATION_NTAR,MATCH(B87,PT_DIFFERENTIATION_NTAR_ID,0))</f>
        <v/>
      </c>
      <c r="H87" s="41"/>
      <c r="I87" s="42"/>
      <c r="J87" s="43"/>
      <c r="K87" s="47"/>
      <c r="L87" s="41" t="s">
        <v>20</v>
      </c>
      <c r="M87" s="45"/>
      <c r="N87" s="5"/>
      <c r="O87" s="5"/>
    </row>
    <row r="88" spans="1:15" s="4" customFormat="1" ht="18.75" hidden="1" customHeight="1">
      <c r="A88" s="8"/>
      <c r="B88" s="8"/>
      <c r="C88" s="36" t="s">
        <v>23</v>
      </c>
      <c r="D88" s="72"/>
      <c r="E88" s="68"/>
      <c r="F88" s="70"/>
      <c r="G88" s="40"/>
      <c r="H88" s="46"/>
      <c r="I88" s="26" t="s">
        <v>22</v>
      </c>
      <c r="J88" s="27"/>
      <c r="K88" s="46"/>
      <c r="L88" s="28"/>
      <c r="M88" s="45"/>
      <c r="N88" s="5"/>
      <c r="O88" s="5"/>
    </row>
    <row r="89" spans="1:15" s="4" customFormat="1" ht="0.75" hidden="1" customHeight="1">
      <c r="A89" s="8"/>
      <c r="B89" s="8"/>
      <c r="C89" s="36" t="s">
        <v>69</v>
      </c>
      <c r="D89" s="72"/>
      <c r="E89" s="68"/>
      <c r="F89" s="70"/>
      <c r="G89" s="71"/>
      <c r="H89" s="46"/>
      <c r="I89" s="26"/>
      <c r="J89" s="27"/>
      <c r="K89" s="46"/>
      <c r="L89" s="28"/>
      <c r="M89" s="45"/>
      <c r="N89" s="5"/>
      <c r="O89" s="5"/>
    </row>
    <row r="90" spans="1:15" s="4" customFormat="1" ht="45" hidden="1" customHeight="1">
      <c r="A90" s="8" t="s">
        <v>32</v>
      </c>
      <c r="B90" s="8" t="s">
        <v>33</v>
      </c>
      <c r="C90" s="36"/>
      <c r="D90" s="72"/>
      <c r="E90" s="68"/>
      <c r="F90" s="70" t="str">
        <f>INDEX(PT_DIFFERENTIATION_VTAR,MATCH(A90,PT_DIFFERENTIATION_VTAR_ID,0))</f>
        <v>Тарифы на теплоноситель, поставляемый теплоснабжающими организациями потребителям, другим теплоснабжающим организациям</v>
      </c>
      <c r="G90" s="40" t="str">
        <f>INDEX(PT_DIFFERENTIATION_NTAR,MATCH(B90,PT_DIFFERENTIATION_NTAR_ID,0))</f>
        <v/>
      </c>
      <c r="H90" s="41"/>
      <c r="I90" s="42"/>
      <c r="J90" s="43"/>
      <c r="K90" s="47"/>
      <c r="L90" s="41" t="s">
        <v>20</v>
      </c>
      <c r="M90" s="45"/>
      <c r="N90" s="5"/>
      <c r="O90" s="5"/>
    </row>
    <row r="91" spans="1:15" s="4" customFormat="1" ht="18.75" hidden="1" customHeight="1">
      <c r="A91" s="8"/>
      <c r="B91" s="8"/>
      <c r="C91" s="36" t="s">
        <v>23</v>
      </c>
      <c r="D91" s="72"/>
      <c r="E91" s="68"/>
      <c r="F91" s="70"/>
      <c r="G91" s="40"/>
      <c r="H91" s="46"/>
      <c r="I91" s="26" t="s">
        <v>22</v>
      </c>
      <c r="J91" s="27"/>
      <c r="K91" s="46"/>
      <c r="L91" s="28"/>
      <c r="M91" s="45"/>
      <c r="N91" s="5"/>
      <c r="O91" s="5"/>
    </row>
    <row r="92" spans="1:15" s="4" customFormat="1" ht="0.75" hidden="1" customHeight="1">
      <c r="A92" s="8"/>
      <c r="B92" s="8"/>
      <c r="C92" s="36" t="s">
        <v>69</v>
      </c>
      <c r="D92" s="72"/>
      <c r="E92" s="68"/>
      <c r="F92" s="70"/>
      <c r="G92" s="71"/>
      <c r="H92" s="46"/>
      <c r="I92" s="26"/>
      <c r="J92" s="27"/>
      <c r="K92" s="46"/>
      <c r="L92" s="28"/>
      <c r="M92" s="45"/>
      <c r="N92" s="5"/>
      <c r="O92" s="5"/>
    </row>
    <row r="93" spans="1:15" s="4" customFormat="1" ht="45" hidden="1" customHeight="1">
      <c r="A93" s="8" t="s">
        <v>34</v>
      </c>
      <c r="B93" s="8" t="s">
        <v>35</v>
      </c>
      <c r="C93" s="36"/>
      <c r="D93" s="72"/>
      <c r="E93" s="68"/>
      <c r="F93" s="70" t="str">
        <f>INDEX(PT_DIFFERENTIATION_VTAR,MATCH(A93,PT_DIFFERENTIATION_VTAR_ID,0))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93" s="40" t="str">
        <f>INDEX(PT_DIFFERENTIATION_NTAR,MATCH(B93,PT_DIFFERENTIATION_NTAR_ID,0))</f>
        <v/>
      </c>
      <c r="H93" s="41"/>
      <c r="I93" s="42"/>
      <c r="J93" s="43"/>
      <c r="K93" s="47"/>
      <c r="L93" s="41" t="s">
        <v>20</v>
      </c>
      <c r="M93" s="45"/>
      <c r="N93" s="5"/>
      <c r="O93" s="5"/>
    </row>
    <row r="94" spans="1:15" s="4" customFormat="1" ht="18.75" hidden="1" customHeight="1">
      <c r="A94" s="8"/>
      <c r="B94" s="8"/>
      <c r="C94" s="36" t="s">
        <v>23</v>
      </c>
      <c r="D94" s="72"/>
      <c r="E94" s="68"/>
      <c r="F94" s="70"/>
      <c r="G94" s="40"/>
      <c r="H94" s="46"/>
      <c r="I94" s="26" t="s">
        <v>22</v>
      </c>
      <c r="J94" s="27"/>
      <c r="K94" s="46"/>
      <c r="L94" s="28"/>
      <c r="M94" s="45"/>
      <c r="N94" s="5"/>
      <c r="O94" s="5"/>
    </row>
    <row r="95" spans="1:15" s="4" customFormat="1" ht="0.75" hidden="1" customHeight="1">
      <c r="A95" s="8"/>
      <c r="B95" s="8"/>
      <c r="C95" s="36" t="s">
        <v>69</v>
      </c>
      <c r="D95" s="72"/>
      <c r="E95" s="68"/>
      <c r="F95" s="70"/>
      <c r="G95" s="71"/>
      <c r="H95" s="46"/>
      <c r="I95" s="26"/>
      <c r="J95" s="27"/>
      <c r="K95" s="46"/>
      <c r="L95" s="28"/>
      <c r="M95" s="45"/>
      <c r="N95" s="5"/>
      <c r="O95" s="5"/>
    </row>
    <row r="96" spans="1:15" s="4" customFormat="1" ht="18.75" hidden="1" customHeight="1">
      <c r="A96" s="8" t="s">
        <v>36</v>
      </c>
      <c r="B96" s="8" t="s">
        <v>37</v>
      </c>
      <c r="C96" s="36"/>
      <c r="D96" s="72"/>
      <c r="E96" s="68"/>
      <c r="F96" s="70" t="str">
        <f>INDEX(PT_DIFFERENTIATION_VTAR,MATCH(A96,PT_DIFFERENTIATION_VTAR_ID,0))</f>
        <v>Тарифы на услуги по передаче тепловой энергии</v>
      </c>
      <c r="G96" s="40" t="str">
        <f>INDEX(PT_DIFFERENTIATION_NTAR,MATCH(B96,PT_DIFFERENTIATION_NTAR_ID,0))</f>
        <v/>
      </c>
      <c r="H96" s="41"/>
      <c r="I96" s="42"/>
      <c r="J96" s="43"/>
      <c r="K96" s="47"/>
      <c r="L96" s="41" t="s">
        <v>20</v>
      </c>
      <c r="M96" s="45"/>
      <c r="N96" s="5"/>
      <c r="O96" s="5"/>
    </row>
    <row r="97" spans="1:15" s="4" customFormat="1" ht="18.75" hidden="1" customHeight="1">
      <c r="A97" s="8"/>
      <c r="B97" s="8"/>
      <c r="C97" s="36" t="s">
        <v>23</v>
      </c>
      <c r="D97" s="72"/>
      <c r="E97" s="68"/>
      <c r="F97" s="70"/>
      <c r="G97" s="40"/>
      <c r="H97" s="46"/>
      <c r="I97" s="26" t="s">
        <v>22</v>
      </c>
      <c r="J97" s="27"/>
      <c r="K97" s="46"/>
      <c r="L97" s="28"/>
      <c r="M97" s="45"/>
      <c r="N97" s="5"/>
      <c r="O97" s="5"/>
    </row>
    <row r="98" spans="1:15" s="4" customFormat="1" ht="0.75" hidden="1" customHeight="1">
      <c r="A98" s="8"/>
      <c r="B98" s="8"/>
      <c r="C98" s="36" t="s">
        <v>69</v>
      </c>
      <c r="D98" s="72"/>
      <c r="E98" s="68"/>
      <c r="F98" s="70"/>
      <c r="G98" s="71"/>
      <c r="H98" s="46"/>
      <c r="I98" s="26"/>
      <c r="J98" s="27"/>
      <c r="K98" s="46"/>
      <c r="L98" s="28"/>
      <c r="M98" s="45"/>
      <c r="N98" s="5"/>
      <c r="O98" s="5"/>
    </row>
    <row r="99" spans="1:15" s="4" customFormat="1" ht="18.75" hidden="1" customHeight="1">
      <c r="A99" s="8" t="s">
        <v>38</v>
      </c>
      <c r="B99" s="8" t="s">
        <v>39</v>
      </c>
      <c r="C99" s="36"/>
      <c r="D99" s="72"/>
      <c r="E99" s="68"/>
      <c r="F99" s="70" t="str">
        <f>INDEX(PT_DIFFERENTIATION_VTAR,MATCH(A99,PT_DIFFERENTIATION_VTAR_ID,0))</f>
        <v>Тарифы на услуги по передаче теплоносителя</v>
      </c>
      <c r="G99" s="40" t="str">
        <f>INDEX(PT_DIFFERENTIATION_NTAR,MATCH(B99,PT_DIFFERENTIATION_NTAR_ID,0))</f>
        <v/>
      </c>
      <c r="H99" s="41"/>
      <c r="I99" s="42"/>
      <c r="J99" s="43"/>
      <c r="K99" s="47"/>
      <c r="L99" s="41" t="s">
        <v>20</v>
      </c>
      <c r="M99" s="45"/>
      <c r="N99" s="5"/>
      <c r="O99" s="5"/>
    </row>
    <row r="100" spans="1:15" s="4" customFormat="1" ht="18.75" hidden="1" customHeight="1">
      <c r="A100" s="8"/>
      <c r="B100" s="8"/>
      <c r="C100" s="36" t="s">
        <v>23</v>
      </c>
      <c r="D100" s="72"/>
      <c r="E100" s="68"/>
      <c r="F100" s="70"/>
      <c r="G100" s="40"/>
      <c r="H100" s="46"/>
      <c r="I100" s="26" t="s">
        <v>22</v>
      </c>
      <c r="J100" s="27"/>
      <c r="K100" s="46"/>
      <c r="L100" s="28"/>
      <c r="M100" s="45"/>
      <c r="N100" s="5"/>
      <c r="O100" s="5"/>
    </row>
    <row r="101" spans="1:15" s="4" customFormat="1" ht="0.75" hidden="1" customHeight="1">
      <c r="A101" s="8"/>
      <c r="B101" s="8"/>
      <c r="C101" s="36" t="s">
        <v>69</v>
      </c>
      <c r="D101" s="72"/>
      <c r="E101" s="68"/>
      <c r="F101" s="70"/>
      <c r="G101" s="71"/>
      <c r="H101" s="46"/>
      <c r="I101" s="26"/>
      <c r="J101" s="27"/>
      <c r="K101" s="46"/>
      <c r="L101" s="28"/>
      <c r="M101" s="45"/>
      <c r="N101" s="5"/>
      <c r="O101" s="5"/>
    </row>
    <row r="102" spans="1:15" s="4" customFormat="1" ht="18.75" hidden="1" customHeight="1">
      <c r="A102" s="8" t="s">
        <v>40</v>
      </c>
      <c r="B102" s="8" t="s">
        <v>41</v>
      </c>
      <c r="C102" s="36"/>
      <c r="D102" s="72"/>
      <c r="E102" s="68"/>
      <c r="F102" s="70" t="str">
        <f>INDEX(PT_DIFFERENTIATION_VTAR,MATCH(A102,PT_DIFFERENTIATION_VTAR_ID,0))</f>
        <v>Плата за услуги по поддержанию резервной тепловой мощности при отсутствии потребления тепловой энергии</v>
      </c>
      <c r="G102" s="40" t="str">
        <f>INDEX(PT_DIFFERENTIATION_NTAR,MATCH(B102,PT_DIFFERENTIATION_NTAR_ID,0))</f>
        <v/>
      </c>
      <c r="H102" s="41"/>
      <c r="I102" s="42"/>
      <c r="J102" s="43"/>
      <c r="K102" s="47"/>
      <c r="L102" s="41" t="s">
        <v>20</v>
      </c>
      <c r="M102" s="45"/>
      <c r="N102" s="5"/>
      <c r="O102" s="5"/>
    </row>
    <row r="103" spans="1:15" s="4" customFormat="1" ht="18.75" hidden="1" customHeight="1">
      <c r="A103" s="8"/>
      <c r="B103" s="8"/>
      <c r="C103" s="36" t="s">
        <v>23</v>
      </c>
      <c r="D103" s="72"/>
      <c r="E103" s="68"/>
      <c r="F103" s="70"/>
      <c r="G103" s="40"/>
      <c r="H103" s="46"/>
      <c r="I103" s="26" t="s">
        <v>22</v>
      </c>
      <c r="J103" s="27"/>
      <c r="K103" s="46"/>
      <c r="L103" s="28"/>
      <c r="M103" s="45"/>
      <c r="N103" s="5"/>
      <c r="O103" s="5"/>
    </row>
    <row r="104" spans="1:15" s="4" customFormat="1" ht="0.75" hidden="1" customHeight="1">
      <c r="A104" s="8"/>
      <c r="B104" s="8"/>
      <c r="C104" s="36" t="s">
        <v>69</v>
      </c>
      <c r="D104" s="72"/>
      <c r="E104" s="68"/>
      <c r="F104" s="70"/>
      <c r="G104" s="71"/>
      <c r="H104" s="46"/>
      <c r="I104" s="26"/>
      <c r="J104" s="27"/>
      <c r="K104" s="46"/>
      <c r="L104" s="28"/>
      <c r="M104" s="45"/>
      <c r="N104" s="5"/>
      <c r="O104" s="5"/>
    </row>
    <row r="105" spans="1:15" s="4" customFormat="1" ht="18.75" hidden="1" customHeight="1">
      <c r="A105" s="8" t="s">
        <v>42</v>
      </c>
      <c r="B105" s="8" t="s">
        <v>43</v>
      </c>
      <c r="C105" s="36"/>
      <c r="D105" s="72"/>
      <c r="E105" s="68"/>
      <c r="F105" s="70" t="str">
        <f>INDEX(PT_DIFFERENTIATION_VTAR,MATCH(A105,PT_DIFFERENTIATION_VTAR_ID,0))</f>
        <v>Плата за подключение (технологическое присоединение) к системе теплоснабжения</v>
      </c>
      <c r="G105" s="40" t="str">
        <f>INDEX(PT_DIFFERENTIATION_NTAR,MATCH(B105,PT_DIFFERENTIATION_NTAR_ID,0))</f>
        <v/>
      </c>
      <c r="H105" s="41"/>
      <c r="I105" s="42"/>
      <c r="J105" s="43"/>
      <c r="K105" s="47"/>
      <c r="L105" s="41" t="s">
        <v>20</v>
      </c>
      <c r="M105" s="45"/>
      <c r="N105" s="5"/>
      <c r="O105" s="5"/>
    </row>
    <row r="106" spans="1:15" s="4" customFormat="1" ht="18.75" hidden="1" customHeight="1">
      <c r="A106" s="8"/>
      <c r="B106" s="8"/>
      <c r="C106" s="36" t="s">
        <v>23</v>
      </c>
      <c r="D106" s="72"/>
      <c r="E106" s="68"/>
      <c r="F106" s="70"/>
      <c r="G106" s="40"/>
      <c r="H106" s="46"/>
      <c r="I106" s="26" t="s">
        <v>22</v>
      </c>
      <c r="J106" s="27"/>
      <c r="K106" s="46"/>
      <c r="L106" s="28"/>
      <c r="M106" s="45"/>
      <c r="N106" s="5"/>
      <c r="O106" s="5"/>
    </row>
    <row r="107" spans="1:15" s="4" customFormat="1" ht="0.75" hidden="1" customHeight="1">
      <c r="A107" s="8"/>
      <c r="B107" s="8"/>
      <c r="C107" s="36" t="s">
        <v>69</v>
      </c>
      <c r="D107" s="72"/>
      <c r="E107" s="68"/>
      <c r="F107" s="70"/>
      <c r="G107" s="71"/>
      <c r="H107" s="46"/>
      <c r="I107" s="26"/>
      <c r="J107" s="27"/>
      <c r="K107" s="46"/>
      <c r="L107" s="28"/>
      <c r="M107" s="45"/>
      <c r="N107" s="5"/>
      <c r="O107" s="5"/>
    </row>
    <row r="108" spans="1:15" s="4" customFormat="1" ht="18.75" hidden="1" customHeight="1">
      <c r="A108" s="8" t="s">
        <v>44</v>
      </c>
      <c r="B108" s="8" t="s">
        <v>45</v>
      </c>
      <c r="C108" s="36"/>
      <c r="D108" s="72"/>
      <c r="E108" s="68"/>
      <c r="F108" s="70" t="str">
        <f>INDEX(PT_DIFFERENTIATION_VTAR,MATCH(A108,PT_DIFFERENTIATION_VTAR_ID,0))</f>
        <v>Тариф на питьевую воду (питьевое водоснабжение)</v>
      </c>
      <c r="G108" s="40" t="str">
        <f>INDEX(PT_DIFFERENTIATION_NTAR,MATCH(B108,PT_DIFFERENTIATION_NTAR_ID,0))</f>
        <v/>
      </c>
      <c r="H108" s="41"/>
      <c r="I108" s="42"/>
      <c r="J108" s="43"/>
      <c r="K108" s="47"/>
      <c r="L108" s="41" t="s">
        <v>20</v>
      </c>
      <c r="M108" s="45"/>
      <c r="N108" s="5"/>
      <c r="O108" s="5"/>
    </row>
    <row r="109" spans="1:15" s="4" customFormat="1" ht="18.75" hidden="1" customHeight="1">
      <c r="A109" s="8"/>
      <c r="B109" s="8"/>
      <c r="C109" s="36" t="s">
        <v>23</v>
      </c>
      <c r="D109" s="72"/>
      <c r="E109" s="68"/>
      <c r="F109" s="70"/>
      <c r="G109" s="40"/>
      <c r="H109" s="46"/>
      <c r="I109" s="26" t="s">
        <v>22</v>
      </c>
      <c r="J109" s="27"/>
      <c r="K109" s="46"/>
      <c r="L109" s="28"/>
      <c r="M109" s="45"/>
      <c r="N109" s="5"/>
      <c r="O109" s="5"/>
    </row>
    <row r="110" spans="1:15" s="4" customFormat="1" ht="0.75" hidden="1" customHeight="1">
      <c r="A110" s="8"/>
      <c r="B110" s="8"/>
      <c r="C110" s="36" t="s">
        <v>69</v>
      </c>
      <c r="D110" s="72"/>
      <c r="E110" s="68"/>
      <c r="F110" s="70"/>
      <c r="G110" s="71"/>
      <c r="H110" s="46"/>
      <c r="I110" s="26"/>
      <c r="J110" s="27"/>
      <c r="K110" s="46"/>
      <c r="L110" s="28"/>
      <c r="M110" s="45"/>
      <c r="N110" s="5"/>
      <c r="O110" s="5"/>
    </row>
    <row r="111" spans="1:15" s="4" customFormat="1" ht="18.75" hidden="1" customHeight="1">
      <c r="A111" s="8" t="s">
        <v>46</v>
      </c>
      <c r="B111" s="8" t="s">
        <v>47</v>
      </c>
      <c r="C111" s="36"/>
      <c r="D111" s="72"/>
      <c r="E111" s="68"/>
      <c r="F111" s="70" t="str">
        <f>INDEX(PT_DIFFERENTIATION_VTAR,MATCH(A111,PT_DIFFERENTIATION_VTAR_ID,0))</f>
        <v>Тариф на техническую воду</v>
      </c>
      <c r="G111" s="40" t="str">
        <f>INDEX(PT_DIFFERENTIATION_NTAR,MATCH(B111,PT_DIFFERENTIATION_NTAR_ID,0))</f>
        <v/>
      </c>
      <c r="H111" s="41"/>
      <c r="I111" s="42"/>
      <c r="J111" s="43"/>
      <c r="K111" s="47"/>
      <c r="L111" s="41" t="s">
        <v>20</v>
      </c>
      <c r="M111" s="45"/>
      <c r="N111" s="5"/>
      <c r="O111" s="5"/>
    </row>
    <row r="112" spans="1:15" s="4" customFormat="1" ht="18.75" hidden="1" customHeight="1">
      <c r="A112" s="8"/>
      <c r="B112" s="8"/>
      <c r="C112" s="36" t="s">
        <v>23</v>
      </c>
      <c r="D112" s="72"/>
      <c r="E112" s="68"/>
      <c r="F112" s="70"/>
      <c r="G112" s="40"/>
      <c r="H112" s="46"/>
      <c r="I112" s="26" t="s">
        <v>22</v>
      </c>
      <c r="J112" s="27"/>
      <c r="K112" s="46"/>
      <c r="L112" s="28"/>
      <c r="M112" s="45"/>
      <c r="N112" s="5"/>
      <c r="O112" s="5"/>
    </row>
    <row r="113" spans="1:15" s="4" customFormat="1" ht="0.75" hidden="1" customHeight="1">
      <c r="A113" s="8"/>
      <c r="B113" s="8"/>
      <c r="C113" s="36" t="s">
        <v>69</v>
      </c>
      <c r="D113" s="72"/>
      <c r="E113" s="68"/>
      <c r="F113" s="70"/>
      <c r="G113" s="71"/>
      <c r="H113" s="46"/>
      <c r="I113" s="26"/>
      <c r="J113" s="27"/>
      <c r="K113" s="46"/>
      <c r="L113" s="28"/>
      <c r="M113" s="45"/>
      <c r="N113" s="5"/>
      <c r="O113" s="5"/>
    </row>
    <row r="114" spans="1:15" s="4" customFormat="1" ht="18.75" hidden="1" customHeight="1">
      <c r="A114" s="8" t="s">
        <v>48</v>
      </c>
      <c r="B114" s="8" t="s">
        <v>49</v>
      </c>
      <c r="C114" s="36"/>
      <c r="D114" s="72"/>
      <c r="E114" s="68"/>
      <c r="F114" s="70" t="str">
        <f>INDEX(PT_DIFFERENTIATION_VTAR,MATCH(A114,PT_DIFFERENTIATION_VTAR_ID,0))</f>
        <v>Тариф на транспортировку воды</v>
      </c>
      <c r="G114" s="40" t="str">
        <f>INDEX(PT_DIFFERENTIATION_NTAR,MATCH(B114,PT_DIFFERENTIATION_NTAR_ID,0))</f>
        <v/>
      </c>
      <c r="H114" s="41"/>
      <c r="I114" s="42"/>
      <c r="J114" s="43"/>
      <c r="K114" s="47"/>
      <c r="L114" s="41" t="s">
        <v>20</v>
      </c>
      <c r="M114" s="45"/>
      <c r="N114" s="5"/>
      <c r="O114" s="5"/>
    </row>
    <row r="115" spans="1:15" s="4" customFormat="1" ht="18.75" hidden="1" customHeight="1">
      <c r="A115" s="8"/>
      <c r="B115" s="8"/>
      <c r="C115" s="36" t="s">
        <v>23</v>
      </c>
      <c r="D115" s="72"/>
      <c r="E115" s="68"/>
      <c r="F115" s="70"/>
      <c r="G115" s="40"/>
      <c r="H115" s="46"/>
      <c r="I115" s="26" t="s">
        <v>22</v>
      </c>
      <c r="J115" s="27"/>
      <c r="K115" s="46"/>
      <c r="L115" s="28"/>
      <c r="M115" s="45"/>
      <c r="N115" s="5"/>
      <c r="O115" s="5"/>
    </row>
    <row r="116" spans="1:15" s="4" customFormat="1" ht="0.75" hidden="1" customHeight="1">
      <c r="A116" s="8"/>
      <c r="B116" s="8"/>
      <c r="C116" s="36" t="s">
        <v>69</v>
      </c>
      <c r="D116" s="72"/>
      <c r="E116" s="68"/>
      <c r="F116" s="70"/>
      <c r="G116" s="71"/>
      <c r="H116" s="46"/>
      <c r="I116" s="26"/>
      <c r="J116" s="27"/>
      <c r="K116" s="46"/>
      <c r="L116" s="28"/>
      <c r="M116" s="45"/>
      <c r="N116" s="5"/>
      <c r="O116" s="5"/>
    </row>
    <row r="117" spans="1:15" s="4" customFormat="1" ht="18.75" hidden="1" customHeight="1">
      <c r="A117" s="8" t="s">
        <v>50</v>
      </c>
      <c r="B117" s="8" t="s">
        <v>51</v>
      </c>
      <c r="C117" s="36"/>
      <c r="D117" s="72"/>
      <c r="E117" s="68"/>
      <c r="F117" s="70" t="str">
        <f>INDEX(PT_DIFFERENTIATION_VTAR,MATCH(A117,PT_DIFFERENTIATION_VTAR_ID,0))</f>
        <v>Тариф на подвоз воды</v>
      </c>
      <c r="G117" s="40" t="str">
        <f>INDEX(PT_DIFFERENTIATION_NTAR,MATCH(B117,PT_DIFFERENTIATION_NTAR_ID,0))</f>
        <v/>
      </c>
      <c r="H117" s="41"/>
      <c r="I117" s="42"/>
      <c r="J117" s="43"/>
      <c r="K117" s="47"/>
      <c r="L117" s="41" t="s">
        <v>20</v>
      </c>
      <c r="M117" s="45"/>
      <c r="N117" s="5"/>
      <c r="O117" s="5"/>
    </row>
    <row r="118" spans="1:15" s="4" customFormat="1" ht="18.75" hidden="1" customHeight="1">
      <c r="A118" s="8"/>
      <c r="B118" s="8"/>
      <c r="C118" s="36" t="s">
        <v>23</v>
      </c>
      <c r="D118" s="72"/>
      <c r="E118" s="68"/>
      <c r="F118" s="70"/>
      <c r="G118" s="40"/>
      <c r="H118" s="46"/>
      <c r="I118" s="26" t="s">
        <v>22</v>
      </c>
      <c r="J118" s="27"/>
      <c r="K118" s="46"/>
      <c r="L118" s="28"/>
      <c r="M118" s="45"/>
      <c r="N118" s="5"/>
      <c r="O118" s="5"/>
    </row>
    <row r="119" spans="1:15" s="4" customFormat="1" ht="0.75" hidden="1" customHeight="1">
      <c r="A119" s="8"/>
      <c r="B119" s="8"/>
      <c r="C119" s="36" t="s">
        <v>69</v>
      </c>
      <c r="D119" s="72"/>
      <c r="E119" s="68"/>
      <c r="F119" s="70"/>
      <c r="G119" s="71"/>
      <c r="H119" s="46"/>
      <c r="I119" s="26"/>
      <c r="J119" s="27"/>
      <c r="K119" s="46"/>
      <c r="L119" s="28"/>
      <c r="M119" s="45"/>
      <c r="N119" s="5"/>
      <c r="O119" s="5"/>
    </row>
    <row r="120" spans="1:15" s="4" customFormat="1" ht="18.75" hidden="1" customHeight="1">
      <c r="A120" s="8" t="s">
        <v>52</v>
      </c>
      <c r="B120" s="8" t="s">
        <v>53</v>
      </c>
      <c r="C120" s="36"/>
      <c r="D120" s="72"/>
      <c r="E120" s="68"/>
      <c r="F120" s="70" t="str">
        <f>INDEX(PT_DIFFERENTIATION_VTAR,MATCH(A120,PT_DIFFERENTIATION_VTAR_ID,0))</f>
        <v>Тариф на подключение (технологическое присоединение) к централизованной системе холодного водоснабжения</v>
      </c>
      <c r="G120" s="40" t="str">
        <f>INDEX(PT_DIFFERENTIATION_NTAR,MATCH(B120,PT_DIFFERENTIATION_NTAR_ID,0))</f>
        <v/>
      </c>
      <c r="H120" s="41"/>
      <c r="I120" s="42"/>
      <c r="J120" s="43"/>
      <c r="K120" s="47"/>
      <c r="L120" s="41" t="s">
        <v>20</v>
      </c>
      <c r="M120" s="45"/>
      <c r="N120" s="5"/>
      <c r="O120" s="5"/>
    </row>
    <row r="121" spans="1:15" s="4" customFormat="1" ht="18.75" hidden="1" customHeight="1">
      <c r="A121" s="8"/>
      <c r="B121" s="8"/>
      <c r="C121" s="36" t="s">
        <v>23</v>
      </c>
      <c r="D121" s="72"/>
      <c r="E121" s="68"/>
      <c r="F121" s="70"/>
      <c r="G121" s="40"/>
      <c r="H121" s="46"/>
      <c r="I121" s="26" t="s">
        <v>22</v>
      </c>
      <c r="J121" s="27"/>
      <c r="K121" s="46"/>
      <c r="L121" s="28"/>
      <c r="M121" s="45"/>
      <c r="N121" s="5"/>
      <c r="O121" s="5"/>
    </row>
    <row r="122" spans="1:15" s="4" customFormat="1" ht="0.75" hidden="1" customHeight="1">
      <c r="A122" s="8"/>
      <c r="B122" s="8"/>
      <c r="C122" s="36" t="s">
        <v>69</v>
      </c>
      <c r="D122" s="72"/>
      <c r="E122" s="68"/>
      <c r="F122" s="70"/>
      <c r="G122" s="71"/>
      <c r="H122" s="46"/>
      <c r="I122" s="26"/>
      <c r="J122" s="27"/>
      <c r="K122" s="46"/>
      <c r="L122" s="28"/>
      <c r="M122" s="45"/>
      <c r="N122" s="5"/>
      <c r="O122" s="5"/>
    </row>
    <row r="123" spans="1:15" s="4" customFormat="1" ht="18.75" hidden="1" customHeight="1">
      <c r="A123" s="8" t="s">
        <v>54</v>
      </c>
      <c r="B123" s="8" t="s">
        <v>55</v>
      </c>
      <c r="C123" s="36"/>
      <c r="D123" s="72"/>
      <c r="E123" s="68"/>
      <c r="F123" s="70" t="str">
        <f>INDEX(PT_DIFFERENTIATION_VTAR,MATCH(A123,PT_DIFFERENTIATION_VTAR_ID,0))</f>
        <v>Тариф на горячую воду (горячее водоснабжение)</v>
      </c>
      <c r="G123" s="40" t="str">
        <f>INDEX(PT_DIFFERENTIATION_NTAR,MATCH(B123,PT_DIFFERENTIATION_NTAR_ID,0))</f>
        <v/>
      </c>
      <c r="H123" s="41"/>
      <c r="I123" s="42"/>
      <c r="J123" s="43"/>
      <c r="K123" s="47"/>
      <c r="L123" s="41" t="s">
        <v>20</v>
      </c>
      <c r="M123" s="45"/>
      <c r="N123" s="5"/>
      <c r="O123" s="5"/>
    </row>
    <row r="124" spans="1:15" s="4" customFormat="1" ht="18.75" hidden="1" customHeight="1">
      <c r="A124" s="8"/>
      <c r="B124" s="8"/>
      <c r="C124" s="36" t="s">
        <v>23</v>
      </c>
      <c r="D124" s="72"/>
      <c r="E124" s="68"/>
      <c r="F124" s="70"/>
      <c r="G124" s="40"/>
      <c r="H124" s="46"/>
      <c r="I124" s="26" t="s">
        <v>22</v>
      </c>
      <c r="J124" s="27"/>
      <c r="K124" s="46"/>
      <c r="L124" s="28"/>
      <c r="M124" s="45"/>
      <c r="N124" s="5"/>
      <c r="O124" s="5"/>
    </row>
    <row r="125" spans="1:15" s="4" customFormat="1" ht="0.75" hidden="1" customHeight="1">
      <c r="A125" s="8"/>
      <c r="B125" s="8"/>
      <c r="C125" s="36" t="s">
        <v>69</v>
      </c>
      <c r="D125" s="72"/>
      <c r="E125" s="68"/>
      <c r="F125" s="70"/>
      <c r="G125" s="71"/>
      <c r="H125" s="46"/>
      <c r="I125" s="26"/>
      <c r="J125" s="27"/>
      <c r="K125" s="46"/>
      <c r="L125" s="28"/>
      <c r="M125" s="45"/>
      <c r="N125" s="5"/>
      <c r="O125" s="5"/>
    </row>
    <row r="126" spans="1:15" s="4" customFormat="1" ht="18.75" hidden="1" customHeight="1">
      <c r="A126" s="8" t="s">
        <v>56</v>
      </c>
      <c r="B126" s="8" t="s">
        <v>57</v>
      </c>
      <c r="C126" s="36"/>
      <c r="D126" s="72"/>
      <c r="E126" s="68"/>
      <c r="F126" s="70" t="str">
        <f>INDEX(PT_DIFFERENTIATION_VTAR,MATCH(A126,PT_DIFFERENTIATION_VTAR_ID,0))</f>
        <v>Тариф на транспортировку горячей воды</v>
      </c>
      <c r="G126" s="40" t="str">
        <f>INDEX(PT_DIFFERENTIATION_NTAR,MATCH(B126,PT_DIFFERENTIATION_NTAR_ID,0))</f>
        <v/>
      </c>
      <c r="H126" s="41"/>
      <c r="I126" s="42"/>
      <c r="J126" s="43"/>
      <c r="K126" s="47"/>
      <c r="L126" s="41" t="s">
        <v>20</v>
      </c>
      <c r="M126" s="45"/>
      <c r="N126" s="5"/>
      <c r="O126" s="5"/>
    </row>
    <row r="127" spans="1:15" s="4" customFormat="1" ht="18.75" hidden="1" customHeight="1">
      <c r="A127" s="8"/>
      <c r="B127" s="8"/>
      <c r="C127" s="36" t="s">
        <v>23</v>
      </c>
      <c r="D127" s="72"/>
      <c r="E127" s="68"/>
      <c r="F127" s="70"/>
      <c r="G127" s="40"/>
      <c r="H127" s="46"/>
      <c r="I127" s="26" t="s">
        <v>22</v>
      </c>
      <c r="J127" s="27"/>
      <c r="K127" s="46"/>
      <c r="L127" s="28"/>
      <c r="M127" s="45"/>
      <c r="N127" s="5"/>
      <c r="O127" s="5"/>
    </row>
    <row r="128" spans="1:15" s="4" customFormat="1" ht="0.75" hidden="1" customHeight="1">
      <c r="A128" s="8"/>
      <c r="B128" s="8"/>
      <c r="C128" s="36" t="s">
        <v>69</v>
      </c>
      <c r="D128" s="72"/>
      <c r="E128" s="68"/>
      <c r="F128" s="70"/>
      <c r="G128" s="71"/>
      <c r="H128" s="46"/>
      <c r="I128" s="26"/>
      <c r="J128" s="27"/>
      <c r="K128" s="46"/>
      <c r="L128" s="28"/>
      <c r="M128" s="45"/>
      <c r="N128" s="5"/>
      <c r="O128" s="5"/>
    </row>
    <row r="129" spans="1:15" s="4" customFormat="1" ht="18.75" hidden="1" customHeight="1">
      <c r="A129" s="8" t="s">
        <v>58</v>
      </c>
      <c r="B129" s="8" t="s">
        <v>59</v>
      </c>
      <c r="C129" s="36"/>
      <c r="D129" s="72"/>
      <c r="E129" s="68"/>
      <c r="F129" s="70" t="str">
        <f>INDEX(PT_DIFFERENTIATION_VTAR,MATCH(A129,PT_DIFFERENTIATION_VTAR_ID,0))</f>
        <v>Тариф на подключение (технологическое присоединение) к централизованной системе горячего водоснабжения</v>
      </c>
      <c r="G129" s="40" t="str">
        <f>INDEX(PT_DIFFERENTIATION_NTAR,MATCH(B129,PT_DIFFERENTIATION_NTAR_ID,0))</f>
        <v/>
      </c>
      <c r="H129" s="41"/>
      <c r="I129" s="42"/>
      <c r="J129" s="43"/>
      <c r="K129" s="47"/>
      <c r="L129" s="41" t="s">
        <v>20</v>
      </c>
      <c r="M129" s="45"/>
      <c r="N129" s="5"/>
      <c r="O129" s="5"/>
    </row>
    <row r="130" spans="1:15" s="4" customFormat="1" ht="18.75" hidden="1" customHeight="1">
      <c r="A130" s="8"/>
      <c r="B130" s="8"/>
      <c r="C130" s="36" t="s">
        <v>23</v>
      </c>
      <c r="D130" s="72"/>
      <c r="E130" s="68"/>
      <c r="F130" s="70"/>
      <c r="G130" s="40"/>
      <c r="H130" s="46"/>
      <c r="I130" s="26" t="s">
        <v>22</v>
      </c>
      <c r="J130" s="27"/>
      <c r="K130" s="46"/>
      <c r="L130" s="28"/>
      <c r="M130" s="45"/>
      <c r="N130" s="5"/>
      <c r="O130" s="5"/>
    </row>
    <row r="131" spans="1:15" s="4" customFormat="1" ht="0.75" hidden="1" customHeight="1">
      <c r="A131" s="8"/>
      <c r="B131" s="8"/>
      <c r="C131" s="36" t="s">
        <v>69</v>
      </c>
      <c r="D131" s="72"/>
      <c r="E131" s="68"/>
      <c r="F131" s="70"/>
      <c r="G131" s="71"/>
      <c r="H131" s="46"/>
      <c r="I131" s="26"/>
      <c r="J131" s="27"/>
      <c r="K131" s="46"/>
      <c r="L131" s="28"/>
      <c r="M131" s="45"/>
      <c r="N131" s="5"/>
      <c r="O131" s="5"/>
    </row>
    <row r="132" spans="1:15" s="4" customFormat="1" ht="20.85" customHeight="1">
      <c r="A132" s="8" t="s">
        <v>60</v>
      </c>
      <c r="B132" s="8" t="s">
        <v>61</v>
      </c>
      <c r="C132" s="36"/>
      <c r="D132" s="72"/>
      <c r="E132" s="68"/>
      <c r="F132" s="70" t="str">
        <f>INDEX(PT_DIFFERENTIATION_VTAR,MATCH(A132,PT_DIFFERENTIATION_VTAR_ID,0))</f>
        <v>Тариф на водоотведение</v>
      </c>
      <c r="G132" s="40" t="str">
        <f>INDEX(PT_DIFFERENTIATION_NTAR,MATCH(B132,PT_DIFFERENTIATION_NTAR_ID,0))</f>
        <v>Тариф на водоотведение (очистка)</v>
      </c>
      <c r="H132" s="41"/>
      <c r="I132" s="42">
        <v>44287</v>
      </c>
      <c r="J132" s="43">
        <v>44561</v>
      </c>
      <c r="K132" s="47">
        <v>101065.61</v>
      </c>
      <c r="L132" s="41" t="s">
        <v>20</v>
      </c>
      <c r="M132" s="45"/>
      <c r="N132" s="5"/>
      <c r="O132" s="5"/>
    </row>
    <row r="133" spans="1:15" s="4" customFormat="1" ht="20.85" customHeight="1">
      <c r="A133" s="8"/>
      <c r="B133" s="8"/>
      <c r="C133" s="36"/>
      <c r="D133" s="77"/>
      <c r="E133" s="78"/>
      <c r="F133" s="78"/>
      <c r="G133" s="78"/>
      <c r="H133" s="21" t="s">
        <v>0</v>
      </c>
      <c r="I133" s="42">
        <v>44562</v>
      </c>
      <c r="J133" s="43">
        <v>44926</v>
      </c>
      <c r="K133" s="47">
        <v>166813.01</v>
      </c>
      <c r="L133" s="41" t="s">
        <v>20</v>
      </c>
      <c r="M133" s="45"/>
      <c r="N133" s="5"/>
      <c r="O133" s="5"/>
    </row>
    <row r="134" spans="1:15" s="4" customFormat="1" ht="20.85" customHeight="1">
      <c r="A134" s="8"/>
      <c r="B134" s="8"/>
      <c r="C134" s="36"/>
      <c r="D134" s="77"/>
      <c r="E134" s="78"/>
      <c r="F134" s="78"/>
      <c r="G134" s="78"/>
      <c r="H134" s="21" t="s">
        <v>0</v>
      </c>
      <c r="I134" s="42">
        <v>44927</v>
      </c>
      <c r="J134" s="43">
        <v>45291</v>
      </c>
      <c r="K134" s="47">
        <v>238371.25</v>
      </c>
      <c r="L134" s="41" t="s">
        <v>20</v>
      </c>
      <c r="M134" s="45"/>
      <c r="N134" s="5"/>
      <c r="O134" s="5"/>
    </row>
    <row r="135" spans="1:15" s="4" customFormat="1" ht="20.85" customHeight="1">
      <c r="A135" s="8"/>
      <c r="B135" s="8"/>
      <c r="C135" s="36"/>
      <c r="D135" s="77"/>
      <c r="E135" s="78"/>
      <c r="F135" s="78"/>
      <c r="G135" s="78"/>
      <c r="H135" s="21" t="s">
        <v>0</v>
      </c>
      <c r="I135" s="42">
        <v>45292</v>
      </c>
      <c r="J135" s="43">
        <v>45657</v>
      </c>
      <c r="K135" s="47">
        <v>283052.71000000002</v>
      </c>
      <c r="L135" s="41" t="s">
        <v>20</v>
      </c>
      <c r="M135" s="45"/>
      <c r="N135" s="5"/>
      <c r="O135" s="5"/>
    </row>
    <row r="136" spans="1:15" s="4" customFormat="1" ht="20.85" customHeight="1">
      <c r="A136" s="8"/>
      <c r="B136" s="8"/>
      <c r="C136" s="36"/>
      <c r="D136" s="77"/>
      <c r="E136" s="78"/>
      <c r="F136" s="78"/>
      <c r="G136" s="78"/>
      <c r="H136" s="21" t="s">
        <v>0</v>
      </c>
      <c r="I136" s="42">
        <v>45658</v>
      </c>
      <c r="J136" s="43">
        <v>46022</v>
      </c>
      <c r="K136" s="47">
        <v>535486.09</v>
      </c>
      <c r="L136" s="41" t="s">
        <v>20</v>
      </c>
      <c r="M136" s="45"/>
      <c r="N136" s="5"/>
      <c r="O136" s="5"/>
    </row>
    <row r="137" spans="1:15" s="4" customFormat="1" ht="20.85" customHeight="1">
      <c r="A137" s="8"/>
      <c r="B137" s="8"/>
      <c r="C137" s="36"/>
      <c r="D137" s="77"/>
      <c r="E137" s="78"/>
      <c r="F137" s="78"/>
      <c r="G137" s="78"/>
      <c r="H137" s="21" t="s">
        <v>0</v>
      </c>
      <c r="I137" s="42">
        <v>46023</v>
      </c>
      <c r="J137" s="43">
        <v>46387</v>
      </c>
      <c r="K137" s="47">
        <v>556905.53</v>
      </c>
      <c r="L137" s="41" t="s">
        <v>20</v>
      </c>
      <c r="M137" s="45"/>
      <c r="N137" s="5"/>
      <c r="O137" s="5"/>
    </row>
    <row r="138" spans="1:15" s="4" customFormat="1" ht="20.85" customHeight="1">
      <c r="A138" s="8"/>
      <c r="B138" s="8"/>
      <c r="C138" s="36"/>
      <c r="D138" s="77"/>
      <c r="E138" s="78"/>
      <c r="F138" s="78"/>
      <c r="G138" s="78"/>
      <c r="H138" s="21" t="s">
        <v>0</v>
      </c>
      <c r="I138" s="42">
        <v>46388</v>
      </c>
      <c r="J138" s="43">
        <v>46752</v>
      </c>
      <c r="K138" s="47">
        <v>579181.75</v>
      </c>
      <c r="L138" s="41" t="s">
        <v>20</v>
      </c>
      <c r="M138" s="45"/>
      <c r="N138" s="5"/>
      <c r="O138" s="5"/>
    </row>
    <row r="139" spans="1:15" s="4" customFormat="1" ht="20.85" customHeight="1">
      <c r="A139" s="8"/>
      <c r="B139" s="8"/>
      <c r="C139" s="36"/>
      <c r="D139" s="77"/>
      <c r="E139" s="78"/>
      <c r="F139" s="78"/>
      <c r="G139" s="78"/>
      <c r="H139" s="21" t="s">
        <v>0</v>
      </c>
      <c r="I139" s="42">
        <v>46753</v>
      </c>
      <c r="J139" s="43">
        <v>47118</v>
      </c>
      <c r="K139" s="47">
        <v>602349.02</v>
      </c>
      <c r="L139" s="41" t="s">
        <v>20</v>
      </c>
      <c r="M139" s="45"/>
      <c r="N139" s="5"/>
      <c r="O139" s="5"/>
    </row>
    <row r="140" spans="1:15" s="4" customFormat="1" ht="20.85" customHeight="1">
      <c r="A140" s="8"/>
      <c r="B140" s="8"/>
      <c r="C140" s="36"/>
      <c r="D140" s="77"/>
      <c r="E140" s="78"/>
      <c r="F140" s="78"/>
      <c r="G140" s="78"/>
      <c r="H140" s="21" t="s">
        <v>0</v>
      </c>
      <c r="I140" s="42">
        <v>47119</v>
      </c>
      <c r="J140" s="43">
        <v>47483</v>
      </c>
      <c r="K140" s="47">
        <v>626442.98</v>
      </c>
      <c r="L140" s="41" t="s">
        <v>20</v>
      </c>
      <c r="M140" s="45"/>
      <c r="N140" s="5"/>
      <c r="O140" s="5"/>
    </row>
    <row r="141" spans="1:15" s="4" customFormat="1" ht="20.85" customHeight="1">
      <c r="A141" s="8"/>
      <c r="B141" s="8"/>
      <c r="C141" s="36"/>
      <c r="D141" s="77"/>
      <c r="E141" s="78"/>
      <c r="F141" s="78"/>
      <c r="G141" s="78"/>
      <c r="H141" s="21" t="s">
        <v>0</v>
      </c>
      <c r="I141" s="42">
        <v>47484</v>
      </c>
      <c r="J141" s="43">
        <v>47848</v>
      </c>
      <c r="K141" s="47">
        <v>651500.69999999995</v>
      </c>
      <c r="L141" s="41" t="s">
        <v>20</v>
      </c>
      <c r="M141" s="45"/>
      <c r="N141" s="5"/>
      <c r="O141" s="5"/>
    </row>
    <row r="142" spans="1:15" s="4" customFormat="1" ht="20.85" customHeight="1">
      <c r="A142" s="8"/>
      <c r="B142" s="8"/>
      <c r="C142" s="36"/>
      <c r="D142" s="77"/>
      <c r="E142" s="78"/>
      <c r="F142" s="78"/>
      <c r="G142" s="78"/>
      <c r="H142" s="21" t="s">
        <v>0</v>
      </c>
      <c r="I142" s="42">
        <v>47849</v>
      </c>
      <c r="J142" s="43">
        <v>48213</v>
      </c>
      <c r="K142" s="47">
        <v>674225.73</v>
      </c>
      <c r="L142" s="41" t="s">
        <v>20</v>
      </c>
      <c r="M142" s="45"/>
      <c r="N142" s="5"/>
      <c r="O142" s="5"/>
    </row>
    <row r="143" spans="1:15" s="4" customFormat="1" ht="20.85" customHeight="1">
      <c r="A143" s="8"/>
      <c r="B143" s="8"/>
      <c r="C143" s="36"/>
      <c r="D143" s="77"/>
      <c r="E143" s="78"/>
      <c r="F143" s="78"/>
      <c r="G143" s="78"/>
      <c r="H143" s="21" t="s">
        <v>0</v>
      </c>
      <c r="I143" s="42">
        <v>48214</v>
      </c>
      <c r="J143" s="43">
        <v>48579</v>
      </c>
      <c r="K143" s="47">
        <v>684048.23</v>
      </c>
      <c r="L143" s="41" t="s">
        <v>20</v>
      </c>
      <c r="M143" s="45"/>
      <c r="N143" s="5"/>
      <c r="O143" s="5"/>
    </row>
    <row r="144" spans="1:15" s="4" customFormat="1" ht="20.85" customHeight="1">
      <c r="A144" s="8"/>
      <c r="B144" s="8"/>
      <c r="C144" s="36"/>
      <c r="D144" s="77"/>
      <c r="E144" s="78"/>
      <c r="F144" s="78"/>
      <c r="G144" s="78"/>
      <c r="H144" s="21" t="s">
        <v>0</v>
      </c>
      <c r="I144" s="42">
        <v>48580</v>
      </c>
      <c r="J144" s="43">
        <v>48944</v>
      </c>
      <c r="K144" s="47">
        <v>684048.23</v>
      </c>
      <c r="L144" s="41" t="s">
        <v>20</v>
      </c>
      <c r="M144" s="45"/>
      <c r="N144" s="5"/>
      <c r="O144" s="5"/>
    </row>
    <row r="145" spans="1:15" s="4" customFormat="1" ht="20.85" customHeight="1">
      <c r="A145" s="8"/>
      <c r="B145" s="8"/>
      <c r="C145" s="36"/>
      <c r="D145" s="77"/>
      <c r="E145" s="78"/>
      <c r="F145" s="78"/>
      <c r="G145" s="78"/>
      <c r="H145" s="21" t="s">
        <v>0</v>
      </c>
      <c r="I145" s="42">
        <v>48945</v>
      </c>
      <c r="J145" s="43">
        <v>49309</v>
      </c>
      <c r="K145" s="47">
        <v>684048.23</v>
      </c>
      <c r="L145" s="41" t="s">
        <v>20</v>
      </c>
      <c r="M145" s="45"/>
      <c r="N145" s="5"/>
      <c r="O145" s="5"/>
    </row>
    <row r="146" spans="1:15" s="4" customFormat="1" ht="20.85" customHeight="1">
      <c r="A146" s="8"/>
      <c r="B146" s="8"/>
      <c r="C146" s="36"/>
      <c r="D146" s="77"/>
      <c r="E146" s="78"/>
      <c r="F146" s="78"/>
      <c r="G146" s="78"/>
      <c r="H146" s="21" t="s">
        <v>0</v>
      </c>
      <c r="I146" s="42">
        <v>49310</v>
      </c>
      <c r="J146" s="43">
        <v>49674</v>
      </c>
      <c r="K146" s="47">
        <v>684048.23</v>
      </c>
      <c r="L146" s="41" t="s">
        <v>20</v>
      </c>
      <c r="M146" s="45"/>
      <c r="N146" s="5"/>
      <c r="O146" s="5"/>
    </row>
    <row r="147" spans="1:15" s="4" customFormat="1" ht="18.75" customHeight="1">
      <c r="A147" s="8"/>
      <c r="B147" s="8"/>
      <c r="C147" s="36" t="s">
        <v>23</v>
      </c>
      <c r="D147" s="72"/>
      <c r="E147" s="68"/>
      <c r="F147" s="70"/>
      <c r="G147" s="40"/>
      <c r="H147" s="46"/>
      <c r="I147" s="26" t="s">
        <v>22</v>
      </c>
      <c r="J147" s="27"/>
      <c r="K147" s="46"/>
      <c r="L147" s="28"/>
      <c r="M147" s="45"/>
      <c r="N147" s="5"/>
      <c r="O147" s="5"/>
    </row>
    <row r="148" spans="1:15" s="4" customFormat="1" ht="0.75" customHeight="1">
      <c r="A148" s="8"/>
      <c r="B148" s="8"/>
      <c r="C148" s="36" t="s">
        <v>69</v>
      </c>
      <c r="D148" s="72"/>
      <c r="E148" s="68"/>
      <c r="F148" s="70"/>
      <c r="G148" s="71"/>
      <c r="H148" s="46"/>
      <c r="I148" s="26"/>
      <c r="J148" s="27"/>
      <c r="K148" s="46"/>
      <c r="L148" s="28"/>
      <c r="M148" s="45"/>
      <c r="N148" s="5"/>
      <c r="O148" s="5"/>
    </row>
    <row r="149" spans="1:15" s="4" customFormat="1" ht="22.5" customHeight="1">
      <c r="A149" s="8" t="s">
        <v>63</v>
      </c>
      <c r="B149" s="8" t="s">
        <v>64</v>
      </c>
      <c r="C149" s="36"/>
      <c r="D149" s="72"/>
      <c r="E149" s="68"/>
      <c r="F149" s="70" t="str">
        <f>INDEX(PT_DIFFERENTIATION_VTAR,MATCH(A149,PT_DIFFERENTIATION_VTAR_ID,0))</f>
        <v>Тариф на транспортировку сточных вод</v>
      </c>
      <c r="G149" s="40" t="str">
        <f>INDEX(PT_DIFFERENTIATION_NTAR,MATCH(B149,PT_DIFFERENTIATION_NTAR_ID,0))</f>
        <v>Тариф на водоотведение (транспортировка)</v>
      </c>
      <c r="H149" s="41"/>
      <c r="I149" s="42">
        <v>44287</v>
      </c>
      <c r="J149" s="43">
        <v>44561</v>
      </c>
      <c r="K149" s="47">
        <v>64016.01</v>
      </c>
      <c r="L149" s="41" t="s">
        <v>20</v>
      </c>
      <c r="M149" s="45"/>
      <c r="N149" s="5"/>
      <c r="O149" s="5"/>
    </row>
    <row r="150" spans="1:15" s="4" customFormat="1" ht="22.5" customHeight="1">
      <c r="A150" s="8"/>
      <c r="B150" s="8"/>
      <c r="C150" s="36"/>
      <c r="D150" s="77"/>
      <c r="E150" s="78"/>
      <c r="F150" s="78"/>
      <c r="G150" s="78"/>
      <c r="H150" s="21" t="s">
        <v>0</v>
      </c>
      <c r="I150" s="42">
        <v>44562</v>
      </c>
      <c r="J150" s="43">
        <v>44926</v>
      </c>
      <c r="K150" s="47">
        <v>93411.471659999996</v>
      </c>
      <c r="L150" s="41" t="s">
        <v>20</v>
      </c>
      <c r="M150" s="45"/>
      <c r="N150" s="5"/>
      <c r="O150" s="5"/>
    </row>
    <row r="151" spans="1:15" s="4" customFormat="1" ht="22.5" customHeight="1">
      <c r="A151" s="8"/>
      <c r="B151" s="8"/>
      <c r="C151" s="36"/>
      <c r="D151" s="77"/>
      <c r="E151" s="78"/>
      <c r="F151" s="78"/>
      <c r="G151" s="78"/>
      <c r="H151" s="21" t="s">
        <v>0</v>
      </c>
      <c r="I151" s="42">
        <v>44927</v>
      </c>
      <c r="J151" s="43">
        <v>45291</v>
      </c>
      <c r="K151" s="47">
        <v>131969.9474</v>
      </c>
      <c r="L151" s="41" t="s">
        <v>20</v>
      </c>
      <c r="M151" s="45"/>
      <c r="N151" s="5"/>
      <c r="O151" s="5"/>
    </row>
    <row r="152" spans="1:15" s="4" customFormat="1" ht="22.5" customHeight="1">
      <c r="A152" s="8"/>
      <c r="B152" s="8"/>
      <c r="C152" s="36"/>
      <c r="D152" s="77"/>
      <c r="E152" s="78"/>
      <c r="F152" s="78"/>
      <c r="G152" s="78"/>
      <c r="H152" s="21" t="s">
        <v>0</v>
      </c>
      <c r="I152" s="42">
        <v>45292</v>
      </c>
      <c r="J152" s="43">
        <v>45657</v>
      </c>
      <c r="K152" s="47">
        <v>162421.95000000001</v>
      </c>
      <c r="L152" s="41" t="s">
        <v>20</v>
      </c>
      <c r="M152" s="45"/>
      <c r="N152" s="5"/>
      <c r="O152" s="5"/>
    </row>
    <row r="153" spans="1:15" s="4" customFormat="1" ht="18.75" customHeight="1">
      <c r="A153" s="8"/>
      <c r="B153" s="8"/>
      <c r="C153" s="36" t="s">
        <v>23</v>
      </c>
      <c r="D153" s="72"/>
      <c r="E153" s="68"/>
      <c r="F153" s="70"/>
      <c r="G153" s="40"/>
      <c r="H153" s="46"/>
      <c r="I153" s="26" t="s">
        <v>22</v>
      </c>
      <c r="J153" s="27"/>
      <c r="K153" s="46"/>
      <c r="L153" s="28"/>
      <c r="M153" s="45"/>
      <c r="N153" s="5"/>
      <c r="O153" s="5"/>
    </row>
    <row r="154" spans="1:15" s="4" customFormat="1" ht="0.75" customHeight="1">
      <c r="A154" s="8"/>
      <c r="B154" s="8"/>
      <c r="C154" s="36" t="s">
        <v>69</v>
      </c>
      <c r="D154" s="72"/>
      <c r="E154" s="68"/>
      <c r="F154" s="70"/>
      <c r="G154" s="71"/>
      <c r="H154" s="46"/>
      <c r="I154" s="26"/>
      <c r="J154" s="27"/>
      <c r="K154" s="46"/>
      <c r="L154" s="28"/>
      <c r="M154" s="45"/>
      <c r="N154" s="5"/>
      <c r="O154" s="5"/>
    </row>
    <row r="155" spans="1:15" s="4" customFormat="1" ht="18.75" customHeight="1">
      <c r="A155" s="8" t="s">
        <v>65</v>
      </c>
      <c r="B155" s="8" t="s">
        <v>66</v>
      </c>
      <c r="C155" s="36"/>
      <c r="D155" s="72"/>
      <c r="E155" s="68"/>
      <c r="F155" s="70" t="str">
        <f>INDEX(PT_DIFFERENTIATION_VTAR,MATCH(A155,PT_DIFFERENTIATION_VTAR_ID,0))</f>
        <v>Тариф на подключение (технологическое присоединение) к централизованной системе водоотведения</v>
      </c>
      <c r="G155" s="40" t="str">
        <f>INDEX(PT_DIFFERENTIATION_NTAR,MATCH(B155,PT_DIFFERENTIATION_NTAR_ID,0))</f>
        <v>Тариф на подключение (технологическое присоединение) к централизованной системе водоотведения</v>
      </c>
      <c r="H155" s="41"/>
      <c r="I155" s="42">
        <v>44343</v>
      </c>
      <c r="J155" s="43">
        <v>49674</v>
      </c>
      <c r="K155" s="47">
        <v>199912.58</v>
      </c>
      <c r="L155" s="41" t="s">
        <v>20</v>
      </c>
      <c r="M155" s="45"/>
      <c r="N155" s="5"/>
      <c r="O155" s="5"/>
    </row>
    <row r="156" spans="1:15" s="4" customFormat="1" ht="18.75" customHeight="1">
      <c r="A156" s="8"/>
      <c r="B156" s="8"/>
      <c r="C156" s="36" t="s">
        <v>23</v>
      </c>
      <c r="D156" s="72"/>
      <c r="E156" s="68"/>
      <c r="F156" s="70"/>
      <c r="G156" s="40"/>
      <c r="H156" s="46"/>
      <c r="I156" s="26" t="s">
        <v>22</v>
      </c>
      <c r="J156" s="27"/>
      <c r="K156" s="46"/>
      <c r="L156" s="28"/>
      <c r="M156" s="45"/>
      <c r="N156" s="5"/>
      <c r="O156" s="5"/>
    </row>
    <row r="157" spans="1:15" s="4" customFormat="1" ht="0.75" customHeight="1">
      <c r="A157" s="8"/>
      <c r="B157" s="8"/>
      <c r="C157" s="36" t="s">
        <v>69</v>
      </c>
      <c r="D157" s="72"/>
      <c r="E157" s="68"/>
      <c r="F157" s="70"/>
      <c r="G157" s="71"/>
      <c r="H157" s="46"/>
      <c r="I157" s="26"/>
      <c r="J157" s="27"/>
      <c r="K157" s="46"/>
      <c r="L157" s="28"/>
      <c r="M157" s="45"/>
      <c r="N157" s="5"/>
      <c r="O157" s="5"/>
    </row>
    <row r="158" spans="1:15" ht="18.75" customHeight="1">
      <c r="A158" s="8"/>
      <c r="B158" s="8"/>
      <c r="D158" s="14"/>
      <c r="E158" s="10" t="s">
        <v>15</v>
      </c>
      <c r="F158" s="66"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принятых сточных вод</v>
      </c>
      <c r="G158" s="66"/>
      <c r="H158" s="66"/>
      <c r="I158" s="66"/>
      <c r="J158" s="66"/>
      <c r="K158" s="66"/>
      <c r="L158" s="66"/>
      <c r="M158" s="45"/>
    </row>
    <row r="159" spans="1:15" s="4" customFormat="1" ht="60.75" hidden="1" customHeight="1">
      <c r="A159" s="8" t="s">
        <v>18</v>
      </c>
      <c r="B159" s="8" t="s">
        <v>19</v>
      </c>
      <c r="C159" s="36"/>
      <c r="D159" s="72"/>
      <c r="E159" s="68"/>
      <c r="F159" s="70" t="str">
        <f>INDEX(PT_DIFFERENTIATION_VTAR,MATCH(A159,PT_DIFFERENTIATION_VTAR_ID,0))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159" s="40" t="str">
        <f>INDEX(PT_DIFFERENTIATION_NTAR,MATCH(B159,PT_DIFFERENTIATION_NTAR_ID,0))</f>
        <v/>
      </c>
      <c r="H159" s="41"/>
      <c r="I159" s="42"/>
      <c r="J159" s="43"/>
      <c r="K159" s="47"/>
      <c r="L159" s="41" t="s">
        <v>20</v>
      </c>
      <c r="M159" s="45"/>
      <c r="N159" s="5"/>
      <c r="O159" s="5"/>
    </row>
    <row r="160" spans="1:15" s="4" customFormat="1" ht="18.75" hidden="1" customHeight="1">
      <c r="A160" s="8"/>
      <c r="B160" s="8"/>
      <c r="C160" s="36" t="s">
        <v>23</v>
      </c>
      <c r="D160" s="72"/>
      <c r="E160" s="68"/>
      <c r="F160" s="70"/>
      <c r="G160" s="40"/>
      <c r="H160" s="46"/>
      <c r="I160" s="26" t="s">
        <v>22</v>
      </c>
      <c r="J160" s="27"/>
      <c r="K160" s="46"/>
      <c r="L160" s="28"/>
      <c r="M160" s="45"/>
      <c r="N160" s="5"/>
      <c r="O160" s="5"/>
    </row>
    <row r="161" spans="1:15" s="4" customFormat="1" ht="0.75" hidden="1" customHeight="1">
      <c r="A161" s="8"/>
      <c r="B161" s="8"/>
      <c r="C161" s="36" t="s">
        <v>69</v>
      </c>
      <c r="D161" s="72"/>
      <c r="E161" s="68"/>
      <c r="F161" s="70"/>
      <c r="G161" s="71"/>
      <c r="H161" s="46"/>
      <c r="I161" s="26"/>
      <c r="J161" s="27"/>
      <c r="K161" s="46"/>
      <c r="L161" s="28"/>
      <c r="M161" s="45"/>
      <c r="N161" s="5"/>
      <c r="O161" s="5"/>
    </row>
    <row r="162" spans="1:15" s="4" customFormat="1" ht="45" hidden="1" customHeight="1">
      <c r="A162" s="8" t="s">
        <v>30</v>
      </c>
      <c r="B162" s="8" t="s">
        <v>31</v>
      </c>
      <c r="C162" s="36"/>
      <c r="D162" s="72"/>
      <c r="E162" s="68"/>
      <c r="F162" s="70" t="str">
        <f>INDEX(PT_DIFFERENTIATION_VTAR,MATCH(A162,PT_DIFFERENTIATION_VTAR_ID,0))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162" s="40" t="str">
        <f>INDEX(PT_DIFFERENTIATION_NTAR,MATCH(B162,PT_DIFFERENTIATION_NTAR_ID,0))</f>
        <v/>
      </c>
      <c r="H162" s="41"/>
      <c r="I162" s="42"/>
      <c r="J162" s="43"/>
      <c r="K162" s="47"/>
      <c r="L162" s="41" t="s">
        <v>20</v>
      </c>
      <c r="M162" s="45"/>
      <c r="N162" s="5"/>
      <c r="O162" s="5"/>
    </row>
    <row r="163" spans="1:15" s="4" customFormat="1" ht="18.75" hidden="1" customHeight="1">
      <c r="A163" s="8"/>
      <c r="B163" s="8"/>
      <c r="C163" s="36" t="s">
        <v>23</v>
      </c>
      <c r="D163" s="72"/>
      <c r="E163" s="68"/>
      <c r="F163" s="70"/>
      <c r="G163" s="40"/>
      <c r="H163" s="46"/>
      <c r="I163" s="26" t="s">
        <v>22</v>
      </c>
      <c r="J163" s="27"/>
      <c r="K163" s="46"/>
      <c r="L163" s="28"/>
      <c r="M163" s="45"/>
      <c r="N163" s="5"/>
      <c r="O163" s="5"/>
    </row>
    <row r="164" spans="1:15" s="4" customFormat="1" ht="0.75" hidden="1" customHeight="1">
      <c r="A164" s="8"/>
      <c r="B164" s="8"/>
      <c r="C164" s="36" t="s">
        <v>69</v>
      </c>
      <c r="D164" s="72"/>
      <c r="E164" s="68"/>
      <c r="F164" s="70"/>
      <c r="G164" s="71"/>
      <c r="H164" s="46"/>
      <c r="I164" s="26"/>
      <c r="J164" s="27"/>
      <c r="K164" s="46"/>
      <c r="L164" s="28"/>
      <c r="M164" s="45"/>
      <c r="N164" s="5"/>
      <c r="O164" s="5"/>
    </row>
    <row r="165" spans="1:15" s="4" customFormat="1" ht="45" hidden="1" customHeight="1">
      <c r="A165" s="8" t="s">
        <v>32</v>
      </c>
      <c r="B165" s="8" t="s">
        <v>33</v>
      </c>
      <c r="C165" s="36"/>
      <c r="D165" s="72"/>
      <c r="E165" s="68"/>
      <c r="F165" s="70" t="str">
        <f>INDEX(PT_DIFFERENTIATION_VTAR,MATCH(A165,PT_DIFFERENTIATION_VTAR_ID,0))</f>
        <v>Тарифы на теплоноситель, поставляемый теплоснабжающими организациями потребителям, другим теплоснабжающим организациям</v>
      </c>
      <c r="G165" s="40" t="str">
        <f>INDEX(PT_DIFFERENTIATION_NTAR,MATCH(B165,PT_DIFFERENTIATION_NTAR_ID,0))</f>
        <v/>
      </c>
      <c r="H165" s="41"/>
      <c r="I165" s="42"/>
      <c r="J165" s="43"/>
      <c r="K165" s="47"/>
      <c r="L165" s="41" t="s">
        <v>20</v>
      </c>
      <c r="M165" s="45"/>
      <c r="N165" s="5"/>
      <c r="O165" s="5"/>
    </row>
    <row r="166" spans="1:15" s="4" customFormat="1" ht="18.75" hidden="1" customHeight="1">
      <c r="A166" s="8"/>
      <c r="B166" s="8"/>
      <c r="C166" s="36" t="s">
        <v>23</v>
      </c>
      <c r="D166" s="72"/>
      <c r="E166" s="68"/>
      <c r="F166" s="70"/>
      <c r="G166" s="40"/>
      <c r="H166" s="46"/>
      <c r="I166" s="26" t="s">
        <v>22</v>
      </c>
      <c r="J166" s="27"/>
      <c r="K166" s="46"/>
      <c r="L166" s="28"/>
      <c r="M166" s="45"/>
      <c r="N166" s="5"/>
      <c r="O166" s="5"/>
    </row>
    <row r="167" spans="1:15" s="4" customFormat="1" ht="0.75" hidden="1" customHeight="1">
      <c r="A167" s="8"/>
      <c r="B167" s="8"/>
      <c r="C167" s="36" t="s">
        <v>69</v>
      </c>
      <c r="D167" s="72"/>
      <c r="E167" s="68"/>
      <c r="F167" s="70"/>
      <c r="G167" s="71"/>
      <c r="H167" s="46"/>
      <c r="I167" s="26"/>
      <c r="J167" s="27"/>
      <c r="K167" s="46"/>
      <c r="L167" s="28"/>
      <c r="M167" s="45"/>
      <c r="N167" s="5"/>
      <c r="O167" s="5"/>
    </row>
    <row r="168" spans="1:15" s="4" customFormat="1" ht="45" hidden="1" customHeight="1">
      <c r="A168" s="8" t="s">
        <v>34</v>
      </c>
      <c r="B168" s="8" t="s">
        <v>35</v>
      </c>
      <c r="C168" s="36"/>
      <c r="D168" s="72"/>
      <c r="E168" s="68"/>
      <c r="F168" s="70" t="str">
        <f>INDEX(PT_DIFFERENTIATION_VTAR,MATCH(A168,PT_DIFFERENTIATION_VTAR_ID,0))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168" s="40" t="str">
        <f>INDEX(PT_DIFFERENTIATION_NTAR,MATCH(B168,PT_DIFFERENTIATION_NTAR_ID,0))</f>
        <v/>
      </c>
      <c r="H168" s="41"/>
      <c r="I168" s="42"/>
      <c r="J168" s="43"/>
      <c r="K168" s="47"/>
      <c r="L168" s="41" t="s">
        <v>20</v>
      </c>
      <c r="M168" s="45"/>
      <c r="N168" s="5"/>
      <c r="O168" s="5"/>
    </row>
    <row r="169" spans="1:15" s="4" customFormat="1" ht="18.75" hidden="1" customHeight="1">
      <c r="A169" s="8"/>
      <c r="B169" s="8"/>
      <c r="C169" s="36" t="s">
        <v>23</v>
      </c>
      <c r="D169" s="72"/>
      <c r="E169" s="68"/>
      <c r="F169" s="70"/>
      <c r="G169" s="40"/>
      <c r="H169" s="46"/>
      <c r="I169" s="26" t="s">
        <v>22</v>
      </c>
      <c r="J169" s="27"/>
      <c r="K169" s="46"/>
      <c r="L169" s="28"/>
      <c r="M169" s="45"/>
      <c r="N169" s="5"/>
      <c r="O169" s="5"/>
    </row>
    <row r="170" spans="1:15" s="4" customFormat="1" ht="0.75" hidden="1" customHeight="1">
      <c r="A170" s="8"/>
      <c r="B170" s="8"/>
      <c r="C170" s="36" t="s">
        <v>69</v>
      </c>
      <c r="D170" s="72"/>
      <c r="E170" s="68"/>
      <c r="F170" s="70"/>
      <c r="G170" s="71"/>
      <c r="H170" s="46"/>
      <c r="I170" s="26"/>
      <c r="J170" s="27"/>
      <c r="K170" s="46"/>
      <c r="L170" s="28"/>
      <c r="M170" s="45"/>
      <c r="N170" s="5"/>
      <c r="O170" s="5"/>
    </row>
    <row r="171" spans="1:15" s="4" customFormat="1" ht="18.75" hidden="1" customHeight="1">
      <c r="A171" s="8" t="s">
        <v>36</v>
      </c>
      <c r="B171" s="8" t="s">
        <v>37</v>
      </c>
      <c r="C171" s="36"/>
      <c r="D171" s="72"/>
      <c r="E171" s="68"/>
      <c r="F171" s="70" t="str">
        <f>INDEX(PT_DIFFERENTIATION_VTAR,MATCH(A171,PT_DIFFERENTIATION_VTAR_ID,0))</f>
        <v>Тарифы на услуги по передаче тепловой энергии</v>
      </c>
      <c r="G171" s="40" t="str">
        <f>INDEX(PT_DIFFERENTIATION_NTAR,MATCH(B171,PT_DIFFERENTIATION_NTAR_ID,0))</f>
        <v/>
      </c>
      <c r="H171" s="41"/>
      <c r="I171" s="42"/>
      <c r="J171" s="43"/>
      <c r="K171" s="47"/>
      <c r="L171" s="41" t="s">
        <v>20</v>
      </c>
      <c r="M171" s="45"/>
      <c r="N171" s="5"/>
      <c r="O171" s="5"/>
    </row>
    <row r="172" spans="1:15" s="4" customFormat="1" ht="18.75" hidden="1" customHeight="1">
      <c r="A172" s="8"/>
      <c r="B172" s="8"/>
      <c r="C172" s="36" t="s">
        <v>23</v>
      </c>
      <c r="D172" s="72"/>
      <c r="E172" s="68"/>
      <c r="F172" s="70"/>
      <c r="G172" s="40"/>
      <c r="H172" s="46"/>
      <c r="I172" s="26" t="s">
        <v>22</v>
      </c>
      <c r="J172" s="27"/>
      <c r="K172" s="46"/>
      <c r="L172" s="28"/>
      <c r="M172" s="45"/>
      <c r="N172" s="5"/>
      <c r="O172" s="5"/>
    </row>
    <row r="173" spans="1:15" s="4" customFormat="1" ht="0.75" hidden="1" customHeight="1">
      <c r="A173" s="8"/>
      <c r="B173" s="8"/>
      <c r="C173" s="36" t="s">
        <v>69</v>
      </c>
      <c r="D173" s="72"/>
      <c r="E173" s="68"/>
      <c r="F173" s="70"/>
      <c r="G173" s="71"/>
      <c r="H173" s="46"/>
      <c r="I173" s="26"/>
      <c r="J173" s="27"/>
      <c r="K173" s="46"/>
      <c r="L173" s="28"/>
      <c r="M173" s="45"/>
      <c r="N173" s="5"/>
      <c r="O173" s="5"/>
    </row>
    <row r="174" spans="1:15" s="4" customFormat="1" ht="18.75" hidden="1" customHeight="1">
      <c r="A174" s="8" t="s">
        <v>38</v>
      </c>
      <c r="B174" s="8" t="s">
        <v>39</v>
      </c>
      <c r="C174" s="36"/>
      <c r="D174" s="72"/>
      <c r="E174" s="68"/>
      <c r="F174" s="70" t="str">
        <f>INDEX(PT_DIFFERENTIATION_VTAR,MATCH(A174,PT_DIFFERENTIATION_VTAR_ID,0))</f>
        <v>Тарифы на услуги по передаче теплоносителя</v>
      </c>
      <c r="G174" s="40" t="str">
        <f>INDEX(PT_DIFFERENTIATION_NTAR,MATCH(B174,PT_DIFFERENTIATION_NTAR_ID,0))</f>
        <v/>
      </c>
      <c r="H174" s="41"/>
      <c r="I174" s="42"/>
      <c r="J174" s="43"/>
      <c r="K174" s="47"/>
      <c r="L174" s="41" t="s">
        <v>20</v>
      </c>
      <c r="M174" s="45"/>
      <c r="N174" s="5"/>
      <c r="O174" s="5"/>
    </row>
    <row r="175" spans="1:15" s="4" customFormat="1" ht="18.75" hidden="1" customHeight="1">
      <c r="A175" s="8"/>
      <c r="B175" s="8"/>
      <c r="C175" s="36" t="s">
        <v>23</v>
      </c>
      <c r="D175" s="72"/>
      <c r="E175" s="68"/>
      <c r="F175" s="70"/>
      <c r="G175" s="40"/>
      <c r="H175" s="46"/>
      <c r="I175" s="26" t="s">
        <v>22</v>
      </c>
      <c r="J175" s="27"/>
      <c r="K175" s="46"/>
      <c r="L175" s="28"/>
      <c r="M175" s="45"/>
      <c r="N175" s="5"/>
      <c r="O175" s="5"/>
    </row>
    <row r="176" spans="1:15" s="4" customFormat="1" ht="0.75" hidden="1" customHeight="1">
      <c r="A176" s="8"/>
      <c r="B176" s="8"/>
      <c r="C176" s="36" t="s">
        <v>69</v>
      </c>
      <c r="D176" s="72"/>
      <c r="E176" s="68"/>
      <c r="F176" s="70"/>
      <c r="G176" s="71"/>
      <c r="H176" s="46"/>
      <c r="I176" s="26"/>
      <c r="J176" s="27"/>
      <c r="K176" s="46"/>
      <c r="L176" s="28"/>
      <c r="M176" s="45"/>
      <c r="N176" s="5"/>
      <c r="O176" s="5"/>
    </row>
    <row r="177" spans="1:15" s="4" customFormat="1" ht="18.75" hidden="1" customHeight="1">
      <c r="A177" s="8" t="s">
        <v>40</v>
      </c>
      <c r="B177" s="8" t="s">
        <v>41</v>
      </c>
      <c r="C177" s="36"/>
      <c r="D177" s="72"/>
      <c r="E177" s="68"/>
      <c r="F177" s="70" t="str">
        <f>INDEX(PT_DIFFERENTIATION_VTAR,MATCH(A177,PT_DIFFERENTIATION_VTAR_ID,0))</f>
        <v>Плата за услуги по поддержанию резервной тепловой мощности при отсутствии потребления тепловой энергии</v>
      </c>
      <c r="G177" s="40" t="str">
        <f>INDEX(PT_DIFFERENTIATION_NTAR,MATCH(B177,PT_DIFFERENTIATION_NTAR_ID,0))</f>
        <v/>
      </c>
      <c r="H177" s="41"/>
      <c r="I177" s="42"/>
      <c r="J177" s="43"/>
      <c r="K177" s="47"/>
      <c r="L177" s="41" t="s">
        <v>20</v>
      </c>
      <c r="M177" s="45"/>
      <c r="N177" s="5"/>
      <c r="O177" s="5"/>
    </row>
    <row r="178" spans="1:15" s="4" customFormat="1" ht="18.75" hidden="1" customHeight="1">
      <c r="A178" s="8"/>
      <c r="B178" s="8"/>
      <c r="C178" s="36" t="s">
        <v>23</v>
      </c>
      <c r="D178" s="72"/>
      <c r="E178" s="68"/>
      <c r="F178" s="70"/>
      <c r="G178" s="40"/>
      <c r="H178" s="46"/>
      <c r="I178" s="26" t="s">
        <v>22</v>
      </c>
      <c r="J178" s="27"/>
      <c r="K178" s="46"/>
      <c r="L178" s="28"/>
      <c r="M178" s="45"/>
      <c r="N178" s="5"/>
      <c r="O178" s="5"/>
    </row>
    <row r="179" spans="1:15" s="4" customFormat="1" ht="0.75" hidden="1" customHeight="1">
      <c r="A179" s="8"/>
      <c r="B179" s="8"/>
      <c r="C179" s="36" t="s">
        <v>69</v>
      </c>
      <c r="D179" s="72"/>
      <c r="E179" s="68"/>
      <c r="F179" s="70"/>
      <c r="G179" s="71"/>
      <c r="H179" s="46"/>
      <c r="I179" s="26"/>
      <c r="J179" s="27"/>
      <c r="K179" s="46"/>
      <c r="L179" s="28"/>
      <c r="M179" s="45"/>
      <c r="N179" s="5"/>
      <c r="O179" s="5"/>
    </row>
    <row r="180" spans="1:15" s="4" customFormat="1" ht="18.75" hidden="1" customHeight="1">
      <c r="A180" s="8" t="s">
        <v>42</v>
      </c>
      <c r="B180" s="8" t="s">
        <v>43</v>
      </c>
      <c r="C180" s="36"/>
      <c r="D180" s="72"/>
      <c r="E180" s="68"/>
      <c r="F180" s="70" t="str">
        <f>INDEX(PT_DIFFERENTIATION_VTAR,MATCH(A180,PT_DIFFERENTIATION_VTAR_ID,0))</f>
        <v>Плата за подключение (технологическое присоединение) к системе теплоснабжения</v>
      </c>
      <c r="G180" s="40" t="str">
        <f>INDEX(PT_DIFFERENTIATION_NTAR,MATCH(B180,PT_DIFFERENTIATION_NTAR_ID,0))</f>
        <v/>
      </c>
      <c r="H180" s="41"/>
      <c r="I180" s="42"/>
      <c r="J180" s="43"/>
      <c r="K180" s="47"/>
      <c r="L180" s="41" t="s">
        <v>20</v>
      </c>
      <c r="M180" s="45"/>
      <c r="N180" s="5"/>
      <c r="O180" s="5"/>
    </row>
    <row r="181" spans="1:15" s="4" customFormat="1" ht="18.75" hidden="1" customHeight="1">
      <c r="A181" s="8"/>
      <c r="B181" s="8"/>
      <c r="C181" s="36" t="s">
        <v>23</v>
      </c>
      <c r="D181" s="72"/>
      <c r="E181" s="68"/>
      <c r="F181" s="70"/>
      <c r="G181" s="40"/>
      <c r="H181" s="46"/>
      <c r="I181" s="26" t="s">
        <v>22</v>
      </c>
      <c r="J181" s="27"/>
      <c r="K181" s="46"/>
      <c r="L181" s="28"/>
      <c r="M181" s="45"/>
      <c r="N181" s="5"/>
      <c r="O181" s="5"/>
    </row>
    <row r="182" spans="1:15" s="4" customFormat="1" ht="0.75" hidden="1" customHeight="1">
      <c r="A182" s="8"/>
      <c r="B182" s="8"/>
      <c r="C182" s="36" t="s">
        <v>69</v>
      </c>
      <c r="D182" s="72"/>
      <c r="E182" s="68"/>
      <c r="F182" s="70"/>
      <c r="G182" s="71"/>
      <c r="H182" s="46"/>
      <c r="I182" s="26"/>
      <c r="J182" s="27"/>
      <c r="K182" s="46"/>
      <c r="L182" s="28"/>
      <c r="M182" s="45"/>
      <c r="N182" s="5"/>
      <c r="O182" s="5"/>
    </row>
    <row r="183" spans="1:15" s="4" customFormat="1" ht="18.75" hidden="1" customHeight="1">
      <c r="A183" s="8" t="s">
        <v>44</v>
      </c>
      <c r="B183" s="8" t="s">
        <v>45</v>
      </c>
      <c r="C183" s="36"/>
      <c r="D183" s="72"/>
      <c r="E183" s="68"/>
      <c r="F183" s="70" t="str">
        <f>INDEX(PT_DIFFERENTIATION_VTAR,MATCH(A183,PT_DIFFERENTIATION_VTAR_ID,0))</f>
        <v>Тариф на питьевую воду (питьевое водоснабжение)</v>
      </c>
      <c r="G183" s="40" t="str">
        <f>INDEX(PT_DIFFERENTIATION_NTAR,MATCH(B183,PT_DIFFERENTIATION_NTAR_ID,0))</f>
        <v/>
      </c>
      <c r="H183" s="41"/>
      <c r="I183" s="42"/>
      <c r="J183" s="43"/>
      <c r="K183" s="47"/>
      <c r="L183" s="41" t="s">
        <v>20</v>
      </c>
      <c r="M183" s="45"/>
      <c r="N183" s="5"/>
      <c r="O183" s="5"/>
    </row>
    <row r="184" spans="1:15" s="4" customFormat="1" ht="18.75" hidden="1" customHeight="1">
      <c r="A184" s="8"/>
      <c r="B184" s="8"/>
      <c r="C184" s="36" t="s">
        <v>23</v>
      </c>
      <c r="D184" s="72"/>
      <c r="E184" s="68"/>
      <c r="F184" s="70"/>
      <c r="G184" s="40"/>
      <c r="H184" s="46"/>
      <c r="I184" s="26" t="s">
        <v>22</v>
      </c>
      <c r="J184" s="27"/>
      <c r="K184" s="46"/>
      <c r="L184" s="28"/>
      <c r="M184" s="45"/>
      <c r="N184" s="5"/>
      <c r="O184" s="5"/>
    </row>
    <row r="185" spans="1:15" s="4" customFormat="1" ht="0.75" hidden="1" customHeight="1">
      <c r="A185" s="8"/>
      <c r="B185" s="8"/>
      <c r="C185" s="36" t="s">
        <v>69</v>
      </c>
      <c r="D185" s="72"/>
      <c r="E185" s="68"/>
      <c r="F185" s="70"/>
      <c r="G185" s="71"/>
      <c r="H185" s="46"/>
      <c r="I185" s="26"/>
      <c r="J185" s="27"/>
      <c r="K185" s="46"/>
      <c r="L185" s="28"/>
      <c r="M185" s="45"/>
      <c r="N185" s="5"/>
      <c r="O185" s="5"/>
    </row>
    <row r="186" spans="1:15" s="4" customFormat="1" ht="18.75" hidden="1" customHeight="1">
      <c r="A186" s="8" t="s">
        <v>46</v>
      </c>
      <c r="B186" s="8" t="s">
        <v>47</v>
      </c>
      <c r="C186" s="36"/>
      <c r="D186" s="72"/>
      <c r="E186" s="68"/>
      <c r="F186" s="70" t="str">
        <f>INDEX(PT_DIFFERENTIATION_VTAR,MATCH(A186,PT_DIFFERENTIATION_VTAR_ID,0))</f>
        <v>Тариф на техническую воду</v>
      </c>
      <c r="G186" s="40" t="str">
        <f>INDEX(PT_DIFFERENTIATION_NTAR,MATCH(B186,PT_DIFFERENTIATION_NTAR_ID,0))</f>
        <v/>
      </c>
      <c r="H186" s="41"/>
      <c r="I186" s="42"/>
      <c r="J186" s="43"/>
      <c r="K186" s="47"/>
      <c r="L186" s="41" t="s">
        <v>20</v>
      </c>
      <c r="M186" s="45"/>
      <c r="N186" s="5"/>
      <c r="O186" s="5"/>
    </row>
    <row r="187" spans="1:15" s="4" customFormat="1" ht="18.75" hidden="1" customHeight="1">
      <c r="A187" s="8"/>
      <c r="B187" s="8"/>
      <c r="C187" s="36" t="s">
        <v>23</v>
      </c>
      <c r="D187" s="72"/>
      <c r="E187" s="68"/>
      <c r="F187" s="70"/>
      <c r="G187" s="40"/>
      <c r="H187" s="46"/>
      <c r="I187" s="26" t="s">
        <v>22</v>
      </c>
      <c r="J187" s="27"/>
      <c r="K187" s="46"/>
      <c r="L187" s="28"/>
      <c r="M187" s="45"/>
      <c r="N187" s="5"/>
      <c r="O187" s="5"/>
    </row>
    <row r="188" spans="1:15" s="4" customFormat="1" ht="0.75" hidden="1" customHeight="1">
      <c r="A188" s="8"/>
      <c r="B188" s="8"/>
      <c r="C188" s="36" t="s">
        <v>69</v>
      </c>
      <c r="D188" s="72"/>
      <c r="E188" s="68"/>
      <c r="F188" s="70"/>
      <c r="G188" s="71"/>
      <c r="H188" s="46"/>
      <c r="I188" s="26"/>
      <c r="J188" s="27"/>
      <c r="K188" s="46"/>
      <c r="L188" s="28"/>
      <c r="M188" s="45"/>
      <c r="N188" s="5"/>
      <c r="O188" s="5"/>
    </row>
    <row r="189" spans="1:15" s="4" customFormat="1" ht="18.75" hidden="1" customHeight="1">
      <c r="A189" s="8" t="s">
        <v>48</v>
      </c>
      <c r="B189" s="8" t="s">
        <v>49</v>
      </c>
      <c r="C189" s="36"/>
      <c r="D189" s="72"/>
      <c r="E189" s="68"/>
      <c r="F189" s="70" t="str">
        <f>INDEX(PT_DIFFERENTIATION_VTAR,MATCH(A189,PT_DIFFERENTIATION_VTAR_ID,0))</f>
        <v>Тариф на транспортировку воды</v>
      </c>
      <c r="G189" s="40" t="str">
        <f>INDEX(PT_DIFFERENTIATION_NTAR,MATCH(B189,PT_DIFFERENTIATION_NTAR_ID,0))</f>
        <v/>
      </c>
      <c r="H189" s="41"/>
      <c r="I189" s="42"/>
      <c r="J189" s="43"/>
      <c r="K189" s="47"/>
      <c r="L189" s="41" t="s">
        <v>20</v>
      </c>
      <c r="M189" s="45"/>
      <c r="N189" s="5"/>
      <c r="O189" s="5"/>
    </row>
    <row r="190" spans="1:15" s="4" customFormat="1" ht="18.75" hidden="1" customHeight="1">
      <c r="A190" s="8"/>
      <c r="B190" s="8"/>
      <c r="C190" s="36" t="s">
        <v>23</v>
      </c>
      <c r="D190" s="72"/>
      <c r="E190" s="68"/>
      <c r="F190" s="70"/>
      <c r="G190" s="40"/>
      <c r="H190" s="46"/>
      <c r="I190" s="26" t="s">
        <v>22</v>
      </c>
      <c r="J190" s="27"/>
      <c r="K190" s="46"/>
      <c r="L190" s="28"/>
      <c r="M190" s="45"/>
      <c r="N190" s="5"/>
      <c r="O190" s="5"/>
    </row>
    <row r="191" spans="1:15" s="4" customFormat="1" ht="0.75" hidden="1" customHeight="1">
      <c r="A191" s="8"/>
      <c r="B191" s="8"/>
      <c r="C191" s="36" t="s">
        <v>69</v>
      </c>
      <c r="D191" s="72"/>
      <c r="E191" s="68"/>
      <c r="F191" s="70"/>
      <c r="G191" s="71"/>
      <c r="H191" s="46"/>
      <c r="I191" s="26"/>
      <c r="J191" s="27"/>
      <c r="K191" s="46"/>
      <c r="L191" s="28"/>
      <c r="M191" s="45"/>
      <c r="N191" s="5"/>
      <c r="O191" s="5"/>
    </row>
    <row r="192" spans="1:15" s="4" customFormat="1" ht="18.75" hidden="1" customHeight="1">
      <c r="A192" s="8" t="s">
        <v>50</v>
      </c>
      <c r="B192" s="8" t="s">
        <v>51</v>
      </c>
      <c r="C192" s="36"/>
      <c r="D192" s="72"/>
      <c r="E192" s="68"/>
      <c r="F192" s="70" t="str">
        <f>INDEX(PT_DIFFERENTIATION_VTAR,MATCH(A192,PT_DIFFERENTIATION_VTAR_ID,0))</f>
        <v>Тариф на подвоз воды</v>
      </c>
      <c r="G192" s="40" t="str">
        <f>INDEX(PT_DIFFERENTIATION_NTAR,MATCH(B192,PT_DIFFERENTIATION_NTAR_ID,0))</f>
        <v/>
      </c>
      <c r="H192" s="41"/>
      <c r="I192" s="42"/>
      <c r="J192" s="43"/>
      <c r="K192" s="47"/>
      <c r="L192" s="41" t="s">
        <v>20</v>
      </c>
      <c r="M192" s="45"/>
      <c r="N192" s="5"/>
      <c r="O192" s="5"/>
    </row>
    <row r="193" spans="1:15" s="4" customFormat="1" ht="18.75" hidden="1" customHeight="1">
      <c r="A193" s="8"/>
      <c r="B193" s="8"/>
      <c r="C193" s="36" t="s">
        <v>23</v>
      </c>
      <c r="D193" s="72"/>
      <c r="E193" s="68"/>
      <c r="F193" s="70"/>
      <c r="G193" s="40"/>
      <c r="H193" s="46"/>
      <c r="I193" s="26" t="s">
        <v>22</v>
      </c>
      <c r="J193" s="27"/>
      <c r="K193" s="46"/>
      <c r="L193" s="28"/>
      <c r="M193" s="45"/>
      <c r="N193" s="5"/>
      <c r="O193" s="5"/>
    </row>
    <row r="194" spans="1:15" s="4" customFormat="1" ht="0.75" hidden="1" customHeight="1">
      <c r="A194" s="8"/>
      <c r="B194" s="8"/>
      <c r="C194" s="36" t="s">
        <v>69</v>
      </c>
      <c r="D194" s="72"/>
      <c r="E194" s="68"/>
      <c r="F194" s="70"/>
      <c r="G194" s="71"/>
      <c r="H194" s="46"/>
      <c r="I194" s="26"/>
      <c r="J194" s="27"/>
      <c r="K194" s="46"/>
      <c r="L194" s="28"/>
      <c r="M194" s="45"/>
      <c r="N194" s="5"/>
      <c r="O194" s="5"/>
    </row>
    <row r="195" spans="1:15" s="4" customFormat="1" ht="18.75" hidden="1" customHeight="1">
      <c r="A195" s="8" t="s">
        <v>52</v>
      </c>
      <c r="B195" s="8" t="s">
        <v>53</v>
      </c>
      <c r="C195" s="36"/>
      <c r="D195" s="72"/>
      <c r="E195" s="68"/>
      <c r="F195" s="70" t="str">
        <f>INDEX(PT_DIFFERENTIATION_VTAR,MATCH(A195,PT_DIFFERENTIATION_VTAR_ID,0))</f>
        <v>Тариф на подключение (технологическое присоединение) к централизованной системе холодного водоснабжения</v>
      </c>
      <c r="G195" s="40" t="str">
        <f>INDEX(PT_DIFFERENTIATION_NTAR,MATCH(B195,PT_DIFFERENTIATION_NTAR_ID,0))</f>
        <v/>
      </c>
      <c r="H195" s="41"/>
      <c r="I195" s="42"/>
      <c r="J195" s="43"/>
      <c r="K195" s="47"/>
      <c r="L195" s="41" t="s">
        <v>20</v>
      </c>
      <c r="M195" s="45"/>
      <c r="N195" s="5"/>
      <c r="O195" s="5"/>
    </row>
    <row r="196" spans="1:15" s="4" customFormat="1" ht="18.75" hidden="1" customHeight="1">
      <c r="A196" s="8"/>
      <c r="B196" s="8"/>
      <c r="C196" s="36" t="s">
        <v>23</v>
      </c>
      <c r="D196" s="72"/>
      <c r="E196" s="68"/>
      <c r="F196" s="70"/>
      <c r="G196" s="40"/>
      <c r="H196" s="46"/>
      <c r="I196" s="26" t="s">
        <v>22</v>
      </c>
      <c r="J196" s="27"/>
      <c r="K196" s="46"/>
      <c r="L196" s="28"/>
      <c r="M196" s="45"/>
      <c r="N196" s="5"/>
      <c r="O196" s="5"/>
    </row>
    <row r="197" spans="1:15" s="4" customFormat="1" ht="0.75" hidden="1" customHeight="1">
      <c r="A197" s="8"/>
      <c r="B197" s="8"/>
      <c r="C197" s="36" t="s">
        <v>69</v>
      </c>
      <c r="D197" s="72"/>
      <c r="E197" s="68"/>
      <c r="F197" s="70"/>
      <c r="G197" s="71"/>
      <c r="H197" s="46"/>
      <c r="I197" s="26"/>
      <c r="J197" s="27"/>
      <c r="K197" s="46"/>
      <c r="L197" s="28"/>
      <c r="M197" s="45"/>
      <c r="N197" s="5"/>
      <c r="O197" s="5"/>
    </row>
    <row r="198" spans="1:15" s="4" customFormat="1" ht="18.75" hidden="1" customHeight="1">
      <c r="A198" s="8" t="s">
        <v>54</v>
      </c>
      <c r="B198" s="8" t="s">
        <v>55</v>
      </c>
      <c r="C198" s="36"/>
      <c r="D198" s="72"/>
      <c r="E198" s="68"/>
      <c r="F198" s="70" t="str">
        <f>INDEX(PT_DIFFERENTIATION_VTAR,MATCH(A198,PT_DIFFERENTIATION_VTAR_ID,0))</f>
        <v>Тариф на горячую воду (горячее водоснабжение)</v>
      </c>
      <c r="G198" s="40" t="str">
        <f>INDEX(PT_DIFFERENTIATION_NTAR,MATCH(B198,PT_DIFFERENTIATION_NTAR_ID,0))</f>
        <v/>
      </c>
      <c r="H198" s="41"/>
      <c r="I198" s="42"/>
      <c r="J198" s="43"/>
      <c r="K198" s="47"/>
      <c r="L198" s="41" t="s">
        <v>20</v>
      </c>
      <c r="M198" s="45"/>
      <c r="N198" s="5"/>
      <c r="O198" s="5"/>
    </row>
    <row r="199" spans="1:15" s="4" customFormat="1" ht="18.75" hidden="1" customHeight="1">
      <c r="A199" s="8"/>
      <c r="B199" s="8"/>
      <c r="C199" s="36" t="s">
        <v>23</v>
      </c>
      <c r="D199" s="72"/>
      <c r="E199" s="68"/>
      <c r="F199" s="70"/>
      <c r="G199" s="40"/>
      <c r="H199" s="46"/>
      <c r="I199" s="26" t="s">
        <v>22</v>
      </c>
      <c r="J199" s="27"/>
      <c r="K199" s="46"/>
      <c r="L199" s="28"/>
      <c r="M199" s="45"/>
      <c r="N199" s="5"/>
      <c r="O199" s="5"/>
    </row>
    <row r="200" spans="1:15" s="4" customFormat="1" ht="0.75" hidden="1" customHeight="1">
      <c r="A200" s="8"/>
      <c r="B200" s="8"/>
      <c r="C200" s="36" t="s">
        <v>69</v>
      </c>
      <c r="D200" s="72"/>
      <c r="E200" s="68"/>
      <c r="F200" s="70"/>
      <c r="G200" s="71"/>
      <c r="H200" s="46"/>
      <c r="I200" s="26"/>
      <c r="J200" s="27"/>
      <c r="K200" s="46"/>
      <c r="L200" s="28"/>
      <c r="M200" s="45"/>
      <c r="N200" s="5"/>
      <c r="O200" s="5"/>
    </row>
    <row r="201" spans="1:15" s="4" customFormat="1" ht="18.75" hidden="1" customHeight="1">
      <c r="A201" s="8" t="s">
        <v>56</v>
      </c>
      <c r="B201" s="8" t="s">
        <v>57</v>
      </c>
      <c r="C201" s="36"/>
      <c r="D201" s="72"/>
      <c r="E201" s="68"/>
      <c r="F201" s="70" t="str">
        <f>INDEX(PT_DIFFERENTIATION_VTAR,MATCH(A201,PT_DIFFERENTIATION_VTAR_ID,0))</f>
        <v>Тариф на транспортировку горячей воды</v>
      </c>
      <c r="G201" s="40" t="str">
        <f>INDEX(PT_DIFFERENTIATION_NTAR,MATCH(B201,PT_DIFFERENTIATION_NTAR_ID,0))</f>
        <v/>
      </c>
      <c r="H201" s="41"/>
      <c r="I201" s="42"/>
      <c r="J201" s="43"/>
      <c r="K201" s="47"/>
      <c r="L201" s="41" t="s">
        <v>20</v>
      </c>
      <c r="M201" s="45"/>
      <c r="N201" s="5"/>
      <c r="O201" s="5"/>
    </row>
    <row r="202" spans="1:15" s="4" customFormat="1" ht="18.75" hidden="1" customHeight="1">
      <c r="A202" s="8"/>
      <c r="B202" s="8"/>
      <c r="C202" s="36" t="s">
        <v>23</v>
      </c>
      <c r="D202" s="72"/>
      <c r="E202" s="68"/>
      <c r="F202" s="70"/>
      <c r="G202" s="40"/>
      <c r="H202" s="46"/>
      <c r="I202" s="26" t="s">
        <v>22</v>
      </c>
      <c r="J202" s="27"/>
      <c r="K202" s="46"/>
      <c r="L202" s="28"/>
      <c r="M202" s="45"/>
      <c r="N202" s="5"/>
      <c r="O202" s="5"/>
    </row>
    <row r="203" spans="1:15" s="4" customFormat="1" ht="0.75" hidden="1" customHeight="1">
      <c r="A203" s="8"/>
      <c r="B203" s="8"/>
      <c r="C203" s="36" t="s">
        <v>69</v>
      </c>
      <c r="D203" s="72"/>
      <c r="E203" s="68"/>
      <c r="F203" s="70"/>
      <c r="G203" s="71"/>
      <c r="H203" s="46"/>
      <c r="I203" s="26"/>
      <c r="J203" s="27"/>
      <c r="K203" s="46"/>
      <c r="L203" s="28"/>
      <c r="M203" s="45"/>
      <c r="N203" s="5"/>
      <c r="O203" s="5"/>
    </row>
    <row r="204" spans="1:15" s="4" customFormat="1" ht="18.75" hidden="1" customHeight="1">
      <c r="A204" s="8" t="s">
        <v>58</v>
      </c>
      <c r="B204" s="8" t="s">
        <v>59</v>
      </c>
      <c r="C204" s="36"/>
      <c r="D204" s="72"/>
      <c r="E204" s="68"/>
      <c r="F204" s="70" t="str">
        <f>INDEX(PT_DIFFERENTIATION_VTAR,MATCH(A204,PT_DIFFERENTIATION_VTAR_ID,0))</f>
        <v>Тариф на подключение (технологическое присоединение) к централизованной системе горячего водоснабжения</v>
      </c>
      <c r="G204" s="40" t="str">
        <f>INDEX(PT_DIFFERENTIATION_NTAR,MATCH(B204,PT_DIFFERENTIATION_NTAR_ID,0))</f>
        <v/>
      </c>
      <c r="H204" s="41"/>
      <c r="I204" s="42"/>
      <c r="J204" s="43"/>
      <c r="K204" s="47"/>
      <c r="L204" s="41" t="s">
        <v>20</v>
      </c>
      <c r="M204" s="45"/>
      <c r="N204" s="5"/>
      <c r="O204" s="5"/>
    </row>
    <row r="205" spans="1:15" s="4" customFormat="1" ht="18.75" hidden="1" customHeight="1">
      <c r="A205" s="8"/>
      <c r="B205" s="8"/>
      <c r="C205" s="36" t="s">
        <v>23</v>
      </c>
      <c r="D205" s="72"/>
      <c r="E205" s="68"/>
      <c r="F205" s="70"/>
      <c r="G205" s="40"/>
      <c r="H205" s="46"/>
      <c r="I205" s="26" t="s">
        <v>22</v>
      </c>
      <c r="J205" s="27"/>
      <c r="K205" s="46"/>
      <c r="L205" s="28"/>
      <c r="M205" s="45"/>
      <c r="N205" s="5"/>
      <c r="O205" s="5"/>
    </row>
    <row r="206" spans="1:15" s="4" customFormat="1" ht="0.75" hidden="1" customHeight="1">
      <c r="A206" s="8"/>
      <c r="B206" s="8"/>
      <c r="C206" s="36" t="s">
        <v>69</v>
      </c>
      <c r="D206" s="72"/>
      <c r="E206" s="68"/>
      <c r="F206" s="70"/>
      <c r="G206" s="71"/>
      <c r="H206" s="46"/>
      <c r="I206" s="26"/>
      <c r="J206" s="27"/>
      <c r="K206" s="46"/>
      <c r="L206" s="28"/>
      <c r="M206" s="45"/>
      <c r="N206" s="5"/>
      <c r="O206" s="5"/>
    </row>
    <row r="207" spans="1:15" s="4" customFormat="1" ht="22.5" customHeight="1">
      <c r="A207" s="8" t="s">
        <v>60</v>
      </c>
      <c r="B207" s="8" t="s">
        <v>61</v>
      </c>
      <c r="C207" s="36"/>
      <c r="D207" s="72"/>
      <c r="E207" s="68"/>
      <c r="F207" s="70" t="str">
        <f>INDEX(PT_DIFFERENTIATION_VTAR,MATCH(A207,PT_DIFFERENTIATION_VTAR_ID,0))</f>
        <v>Тариф на водоотведение</v>
      </c>
      <c r="G207" s="40" t="str">
        <f>INDEX(PT_DIFFERENTIATION_NTAR,MATCH(B207,PT_DIFFERENTIATION_NTAR_ID,0))</f>
        <v>Тариф на водоотведение (очистка)</v>
      </c>
      <c r="H207" s="41"/>
      <c r="I207" s="42">
        <v>44287</v>
      </c>
      <c r="J207" s="43">
        <v>44561</v>
      </c>
      <c r="K207" s="47">
        <v>10080</v>
      </c>
      <c r="L207" s="41" t="s">
        <v>20</v>
      </c>
      <c r="M207" s="45"/>
      <c r="N207" s="5"/>
      <c r="O207" s="5"/>
    </row>
    <row r="208" spans="1:15" s="4" customFormat="1" ht="22.5" customHeight="1">
      <c r="A208" s="8"/>
      <c r="B208" s="8"/>
      <c r="C208" s="36"/>
      <c r="D208" s="77"/>
      <c r="E208" s="78"/>
      <c r="F208" s="78"/>
      <c r="G208" s="78"/>
      <c r="H208" s="21" t="s">
        <v>0</v>
      </c>
      <c r="I208" s="42">
        <v>44562</v>
      </c>
      <c r="J208" s="43">
        <v>44926</v>
      </c>
      <c r="K208" s="47">
        <v>14257.11</v>
      </c>
      <c r="L208" s="41" t="s">
        <v>20</v>
      </c>
      <c r="M208" s="45"/>
      <c r="N208" s="5"/>
      <c r="O208" s="5"/>
    </row>
    <row r="209" spans="1:15" s="4" customFormat="1" ht="22.5" customHeight="1">
      <c r="A209" s="8"/>
      <c r="B209" s="8"/>
      <c r="C209" s="36"/>
      <c r="D209" s="77"/>
      <c r="E209" s="78"/>
      <c r="F209" s="78"/>
      <c r="G209" s="78"/>
      <c r="H209" s="21" t="s">
        <v>0</v>
      </c>
      <c r="I209" s="42">
        <v>44927</v>
      </c>
      <c r="J209" s="43">
        <v>45291</v>
      </c>
      <c r="K209" s="47">
        <v>14669</v>
      </c>
      <c r="L209" s="41" t="s">
        <v>20</v>
      </c>
      <c r="M209" s="45"/>
      <c r="N209" s="5"/>
      <c r="O209" s="5"/>
    </row>
    <row r="210" spans="1:15" s="4" customFormat="1" ht="22.5" customHeight="1">
      <c r="A210" s="8"/>
      <c r="B210" s="8"/>
      <c r="C210" s="36"/>
      <c r="D210" s="77"/>
      <c r="E210" s="78"/>
      <c r="F210" s="78"/>
      <c r="G210" s="78"/>
      <c r="H210" s="21" t="s">
        <v>0</v>
      </c>
      <c r="I210" s="42">
        <v>45292</v>
      </c>
      <c r="J210" s="43">
        <v>45657</v>
      </c>
      <c r="K210" s="47">
        <v>15496</v>
      </c>
      <c r="L210" s="41" t="s">
        <v>20</v>
      </c>
      <c r="M210" s="45"/>
      <c r="N210" s="5"/>
      <c r="O210" s="5"/>
    </row>
    <row r="211" spans="1:15" s="4" customFormat="1" ht="22.5" customHeight="1">
      <c r="A211" s="8"/>
      <c r="B211" s="8"/>
      <c r="C211" s="36"/>
      <c r="D211" s="77"/>
      <c r="E211" s="78"/>
      <c r="F211" s="78"/>
      <c r="G211" s="78"/>
      <c r="H211" s="21" t="s">
        <v>0</v>
      </c>
      <c r="I211" s="42">
        <v>45658</v>
      </c>
      <c r="J211" s="43">
        <v>46022</v>
      </c>
      <c r="K211" s="47">
        <v>15927.1</v>
      </c>
      <c r="L211" s="41" t="s">
        <v>20</v>
      </c>
      <c r="M211" s="45"/>
      <c r="N211" s="5"/>
      <c r="O211" s="5"/>
    </row>
    <row r="212" spans="1:15" s="4" customFormat="1" ht="22.5" customHeight="1">
      <c r="A212" s="8"/>
      <c r="B212" s="8"/>
      <c r="C212" s="36"/>
      <c r="D212" s="77"/>
      <c r="E212" s="78"/>
      <c r="F212" s="78"/>
      <c r="G212" s="78"/>
      <c r="H212" s="21" t="s">
        <v>0</v>
      </c>
      <c r="I212" s="42">
        <v>46023</v>
      </c>
      <c r="J212" s="43">
        <v>46387</v>
      </c>
      <c r="K212" s="47">
        <v>15927.1</v>
      </c>
      <c r="L212" s="41" t="s">
        <v>20</v>
      </c>
      <c r="M212" s="45"/>
      <c r="N212" s="5"/>
      <c r="O212" s="5"/>
    </row>
    <row r="213" spans="1:15" s="4" customFormat="1" ht="22.5" customHeight="1">
      <c r="A213" s="8"/>
      <c r="B213" s="8"/>
      <c r="C213" s="36"/>
      <c r="D213" s="77"/>
      <c r="E213" s="78"/>
      <c r="F213" s="78"/>
      <c r="G213" s="78"/>
      <c r="H213" s="21" t="s">
        <v>0</v>
      </c>
      <c r="I213" s="42">
        <v>46388</v>
      </c>
      <c r="J213" s="43">
        <v>46752</v>
      </c>
      <c r="K213" s="47">
        <v>15927.1</v>
      </c>
      <c r="L213" s="41" t="s">
        <v>20</v>
      </c>
      <c r="M213" s="45"/>
      <c r="N213" s="5"/>
      <c r="O213" s="5"/>
    </row>
    <row r="214" spans="1:15" s="4" customFormat="1" ht="22.5" customHeight="1">
      <c r="A214" s="8"/>
      <c r="B214" s="8"/>
      <c r="C214" s="36"/>
      <c r="D214" s="77"/>
      <c r="E214" s="78"/>
      <c r="F214" s="78"/>
      <c r="G214" s="78"/>
      <c r="H214" s="21" t="s">
        <v>0</v>
      </c>
      <c r="I214" s="42">
        <v>46753</v>
      </c>
      <c r="J214" s="43">
        <v>47118</v>
      </c>
      <c r="K214" s="47">
        <v>15927.1</v>
      </c>
      <c r="L214" s="41" t="s">
        <v>20</v>
      </c>
      <c r="M214" s="45"/>
      <c r="N214" s="5"/>
      <c r="O214" s="5"/>
    </row>
    <row r="215" spans="1:15" s="4" customFormat="1" ht="22.5" customHeight="1">
      <c r="A215" s="8"/>
      <c r="B215" s="8"/>
      <c r="C215" s="36"/>
      <c r="D215" s="77"/>
      <c r="E215" s="78"/>
      <c r="F215" s="78"/>
      <c r="G215" s="78"/>
      <c r="H215" s="21" t="s">
        <v>0</v>
      </c>
      <c r="I215" s="42">
        <v>47119</v>
      </c>
      <c r="J215" s="43">
        <v>47483</v>
      </c>
      <c r="K215" s="47">
        <v>15927.1</v>
      </c>
      <c r="L215" s="41" t="s">
        <v>20</v>
      </c>
      <c r="M215" s="45"/>
      <c r="N215" s="5"/>
      <c r="O215" s="5"/>
    </row>
    <row r="216" spans="1:15" s="4" customFormat="1" ht="22.5" customHeight="1">
      <c r="A216" s="8"/>
      <c r="B216" s="8"/>
      <c r="C216" s="36"/>
      <c r="D216" s="77"/>
      <c r="E216" s="78"/>
      <c r="F216" s="78"/>
      <c r="G216" s="78"/>
      <c r="H216" s="21" t="s">
        <v>0</v>
      </c>
      <c r="I216" s="42">
        <v>47484</v>
      </c>
      <c r="J216" s="43">
        <v>47848</v>
      </c>
      <c r="K216" s="47">
        <v>15927.1</v>
      </c>
      <c r="L216" s="41" t="s">
        <v>20</v>
      </c>
      <c r="M216" s="45"/>
      <c r="N216" s="5"/>
      <c r="O216" s="5"/>
    </row>
    <row r="217" spans="1:15" s="4" customFormat="1" ht="22.5" customHeight="1">
      <c r="A217" s="8"/>
      <c r="B217" s="8"/>
      <c r="C217" s="36"/>
      <c r="D217" s="77"/>
      <c r="E217" s="78"/>
      <c r="F217" s="78"/>
      <c r="G217" s="78"/>
      <c r="H217" s="21" t="s">
        <v>0</v>
      </c>
      <c r="I217" s="42">
        <v>47849</v>
      </c>
      <c r="J217" s="43">
        <v>48213</v>
      </c>
      <c r="K217" s="47">
        <v>15927.1</v>
      </c>
      <c r="L217" s="41" t="s">
        <v>20</v>
      </c>
      <c r="M217" s="45"/>
      <c r="N217" s="5"/>
      <c r="O217" s="5"/>
    </row>
    <row r="218" spans="1:15" s="4" customFormat="1" ht="22.5" customHeight="1">
      <c r="A218" s="8"/>
      <c r="B218" s="8"/>
      <c r="C218" s="36"/>
      <c r="D218" s="77"/>
      <c r="E218" s="78"/>
      <c r="F218" s="78"/>
      <c r="G218" s="78"/>
      <c r="H218" s="21" t="s">
        <v>0</v>
      </c>
      <c r="I218" s="42">
        <v>48214</v>
      </c>
      <c r="J218" s="43">
        <v>48579</v>
      </c>
      <c r="K218" s="47">
        <v>15927.1</v>
      </c>
      <c r="L218" s="41" t="s">
        <v>20</v>
      </c>
      <c r="M218" s="45"/>
      <c r="N218" s="5"/>
      <c r="O218" s="5"/>
    </row>
    <row r="219" spans="1:15" s="4" customFormat="1" ht="22.5" customHeight="1">
      <c r="A219" s="8"/>
      <c r="B219" s="8"/>
      <c r="C219" s="36"/>
      <c r="D219" s="77"/>
      <c r="E219" s="78"/>
      <c r="F219" s="78"/>
      <c r="G219" s="78"/>
      <c r="H219" s="21" t="s">
        <v>0</v>
      </c>
      <c r="I219" s="42">
        <v>48580</v>
      </c>
      <c r="J219" s="43">
        <v>48944</v>
      </c>
      <c r="K219" s="47">
        <v>15927.1</v>
      </c>
      <c r="L219" s="41" t="s">
        <v>20</v>
      </c>
      <c r="M219" s="45"/>
      <c r="N219" s="5"/>
      <c r="O219" s="5"/>
    </row>
    <row r="220" spans="1:15" s="4" customFormat="1" ht="22.5" customHeight="1">
      <c r="A220" s="8"/>
      <c r="B220" s="8"/>
      <c r="C220" s="36"/>
      <c r="D220" s="77"/>
      <c r="E220" s="78"/>
      <c r="F220" s="78"/>
      <c r="G220" s="78"/>
      <c r="H220" s="21" t="s">
        <v>0</v>
      </c>
      <c r="I220" s="42">
        <v>48945</v>
      </c>
      <c r="J220" s="43">
        <v>49309</v>
      </c>
      <c r="K220" s="47">
        <v>15927.1</v>
      </c>
      <c r="L220" s="41" t="s">
        <v>20</v>
      </c>
      <c r="M220" s="45"/>
      <c r="N220" s="5"/>
      <c r="O220" s="5"/>
    </row>
    <row r="221" spans="1:15" s="4" customFormat="1" ht="22.5" customHeight="1">
      <c r="A221" s="8"/>
      <c r="B221" s="8"/>
      <c r="C221" s="36"/>
      <c r="D221" s="77"/>
      <c r="E221" s="78"/>
      <c r="F221" s="78"/>
      <c r="G221" s="78"/>
      <c r="H221" s="21" t="s">
        <v>0</v>
      </c>
      <c r="I221" s="42">
        <v>49310</v>
      </c>
      <c r="J221" s="43">
        <v>49674</v>
      </c>
      <c r="K221" s="47">
        <v>15927.1</v>
      </c>
      <c r="L221" s="41" t="s">
        <v>20</v>
      </c>
      <c r="M221" s="45"/>
      <c r="N221" s="5"/>
      <c r="O221" s="5"/>
    </row>
    <row r="222" spans="1:15" s="4" customFormat="1" ht="18.75" customHeight="1">
      <c r="A222" s="8"/>
      <c r="B222" s="8"/>
      <c r="C222" s="36" t="s">
        <v>23</v>
      </c>
      <c r="D222" s="72"/>
      <c r="E222" s="68"/>
      <c r="F222" s="70"/>
      <c r="G222" s="40"/>
      <c r="H222" s="46"/>
      <c r="I222" s="26" t="s">
        <v>22</v>
      </c>
      <c r="J222" s="27"/>
      <c r="K222" s="46"/>
      <c r="L222" s="28"/>
      <c r="M222" s="45"/>
      <c r="N222" s="5"/>
      <c r="O222" s="5"/>
    </row>
    <row r="223" spans="1:15" s="4" customFormat="1" ht="0.75" customHeight="1">
      <c r="A223" s="8"/>
      <c r="B223" s="8"/>
      <c r="C223" s="36" t="s">
        <v>69</v>
      </c>
      <c r="D223" s="72"/>
      <c r="E223" s="68"/>
      <c r="F223" s="70"/>
      <c r="G223" s="71"/>
      <c r="H223" s="46"/>
      <c r="I223" s="26"/>
      <c r="J223" s="27"/>
      <c r="K223" s="46"/>
      <c r="L223" s="28"/>
      <c r="M223" s="45"/>
      <c r="N223" s="5"/>
      <c r="O223" s="5"/>
    </row>
    <row r="224" spans="1:15" s="4" customFormat="1" ht="21.6" customHeight="1">
      <c r="A224" s="8" t="s">
        <v>63</v>
      </c>
      <c r="B224" s="8" t="s">
        <v>64</v>
      </c>
      <c r="C224" s="36"/>
      <c r="D224" s="72"/>
      <c r="E224" s="68"/>
      <c r="F224" s="70" t="str">
        <f>INDEX(PT_DIFFERENTIATION_VTAR,MATCH(A224,PT_DIFFERENTIATION_VTAR_ID,0))</f>
        <v>Тариф на транспортировку сточных вод</v>
      </c>
      <c r="G224" s="40" t="str">
        <f>INDEX(PT_DIFFERENTIATION_NTAR,MATCH(B224,PT_DIFFERENTIATION_NTAR_ID,0))</f>
        <v>Тариф на водоотведение (транспортировка)</v>
      </c>
      <c r="H224" s="41"/>
      <c r="I224" s="42">
        <v>44287</v>
      </c>
      <c r="J224" s="43">
        <v>44561</v>
      </c>
      <c r="K224" s="47">
        <v>9060.75</v>
      </c>
      <c r="L224" s="41" t="s">
        <v>20</v>
      </c>
      <c r="M224" s="45"/>
      <c r="N224" s="5"/>
      <c r="O224" s="5"/>
    </row>
    <row r="225" spans="1:15" s="4" customFormat="1" ht="21.6" customHeight="1">
      <c r="A225" s="8"/>
      <c r="B225" s="8"/>
      <c r="C225" s="36"/>
      <c r="D225" s="77"/>
      <c r="E225" s="78"/>
      <c r="F225" s="78"/>
      <c r="G225" s="78"/>
      <c r="H225" s="21" t="s">
        <v>0</v>
      </c>
      <c r="I225" s="42">
        <v>44562</v>
      </c>
      <c r="J225" s="43">
        <v>44926</v>
      </c>
      <c r="K225" s="47">
        <v>11329</v>
      </c>
      <c r="L225" s="41" t="s">
        <v>20</v>
      </c>
      <c r="M225" s="45"/>
      <c r="N225" s="5"/>
      <c r="O225" s="5"/>
    </row>
    <row r="226" spans="1:15" s="4" customFormat="1" ht="21.6" customHeight="1">
      <c r="A226" s="8"/>
      <c r="B226" s="8"/>
      <c r="C226" s="36"/>
      <c r="D226" s="77"/>
      <c r="E226" s="78"/>
      <c r="F226" s="78"/>
      <c r="G226" s="78"/>
      <c r="H226" s="21" t="s">
        <v>0</v>
      </c>
      <c r="I226" s="42">
        <v>44927</v>
      </c>
      <c r="J226" s="43">
        <v>45291</v>
      </c>
      <c r="K226" s="47">
        <v>12006</v>
      </c>
      <c r="L226" s="41" t="s">
        <v>20</v>
      </c>
      <c r="M226" s="45"/>
      <c r="N226" s="5"/>
      <c r="O226" s="5"/>
    </row>
    <row r="227" spans="1:15" s="4" customFormat="1" ht="21.6" customHeight="1">
      <c r="A227" s="8"/>
      <c r="B227" s="8"/>
      <c r="C227" s="36"/>
      <c r="D227" s="77"/>
      <c r="E227" s="78"/>
      <c r="F227" s="78"/>
      <c r="G227" s="78"/>
      <c r="H227" s="21" t="s">
        <v>0</v>
      </c>
      <c r="I227" s="42">
        <v>45292</v>
      </c>
      <c r="J227" s="43">
        <v>45657</v>
      </c>
      <c r="K227" s="47">
        <v>13789.81</v>
      </c>
      <c r="L227" s="41" t="s">
        <v>20</v>
      </c>
      <c r="M227" s="45"/>
      <c r="N227" s="5"/>
      <c r="O227" s="5"/>
    </row>
    <row r="228" spans="1:15" s="4" customFormat="1" ht="18.75" customHeight="1">
      <c r="A228" s="8"/>
      <c r="B228" s="8"/>
      <c r="C228" s="36" t="s">
        <v>23</v>
      </c>
      <c r="D228" s="72"/>
      <c r="E228" s="68"/>
      <c r="F228" s="70"/>
      <c r="G228" s="40"/>
      <c r="H228" s="46"/>
      <c r="I228" s="26" t="s">
        <v>22</v>
      </c>
      <c r="J228" s="27"/>
      <c r="K228" s="46"/>
      <c r="L228" s="28"/>
      <c r="M228" s="45"/>
      <c r="N228" s="5"/>
      <c r="O228" s="5"/>
    </row>
    <row r="229" spans="1:15" s="4" customFormat="1" ht="0.75" customHeight="1">
      <c r="A229" s="8"/>
      <c r="B229" s="8"/>
      <c r="C229" s="36" t="s">
        <v>69</v>
      </c>
      <c r="D229" s="72"/>
      <c r="E229" s="68"/>
      <c r="F229" s="70"/>
      <c r="G229" s="71"/>
      <c r="H229" s="46"/>
      <c r="I229" s="26"/>
      <c r="J229" s="27"/>
      <c r="K229" s="46"/>
      <c r="L229" s="28"/>
      <c r="M229" s="45"/>
      <c r="N229" s="5"/>
      <c r="O229" s="5"/>
    </row>
    <row r="230" spans="1:15" s="4" customFormat="1" ht="18.75" customHeight="1">
      <c r="A230" s="8" t="s">
        <v>65</v>
      </c>
      <c r="B230" s="8" t="s">
        <v>66</v>
      </c>
      <c r="C230" s="36"/>
      <c r="D230" s="72"/>
      <c r="E230" s="68"/>
      <c r="F230" s="70" t="str">
        <f>INDEX(PT_DIFFERENTIATION_VTAR,MATCH(A230,PT_DIFFERENTIATION_VTAR_ID,0))</f>
        <v>Тариф на подключение (технологическое присоединение) к централизованной системе водоотведения</v>
      </c>
      <c r="G230" s="40" t="str">
        <f>INDEX(PT_DIFFERENTIATION_NTAR,MATCH(B230,PT_DIFFERENTIATION_NTAR_ID,0))</f>
        <v>Тариф на подключение (технологическое присоединение) к централизованной системе водоотведения</v>
      </c>
      <c r="H230" s="41"/>
      <c r="I230" s="42">
        <v>44343</v>
      </c>
      <c r="J230" s="43">
        <v>49674</v>
      </c>
      <c r="K230" s="47">
        <v>5179.59</v>
      </c>
      <c r="L230" s="41" t="s">
        <v>20</v>
      </c>
      <c r="M230" s="45"/>
      <c r="N230" s="5"/>
      <c r="O230" s="5"/>
    </row>
    <row r="231" spans="1:15" s="4" customFormat="1" ht="18.75" customHeight="1">
      <c r="A231" s="8"/>
      <c r="B231" s="8"/>
      <c r="C231" s="36" t="s">
        <v>23</v>
      </c>
      <c r="D231" s="72"/>
      <c r="E231" s="68"/>
      <c r="F231" s="70"/>
      <c r="G231" s="40"/>
      <c r="H231" s="46"/>
      <c r="I231" s="26" t="s">
        <v>22</v>
      </c>
      <c r="J231" s="27"/>
      <c r="K231" s="46"/>
      <c r="L231" s="28"/>
      <c r="M231" s="45"/>
      <c r="N231" s="5"/>
      <c r="O231" s="5"/>
    </row>
    <row r="232" spans="1:15" s="4" customFormat="1" ht="0.75" customHeight="1">
      <c r="A232" s="8"/>
      <c r="B232" s="8"/>
      <c r="C232" s="36" t="s">
        <v>69</v>
      </c>
      <c r="D232" s="72"/>
      <c r="E232" s="68"/>
      <c r="F232" s="70"/>
      <c r="G232" s="71"/>
      <c r="H232" s="46"/>
      <c r="I232" s="26"/>
      <c r="J232" s="27"/>
      <c r="K232" s="46"/>
      <c r="L232" s="28"/>
      <c r="M232" s="45"/>
      <c r="N232" s="5"/>
      <c r="O232" s="5"/>
    </row>
    <row r="233" spans="1:15" ht="26.25" customHeight="1">
      <c r="A233" s="8"/>
      <c r="B233" s="8"/>
      <c r="D233" s="14"/>
      <c r="E233" s="10" t="s">
        <v>70</v>
      </c>
      <c r="F233" s="66"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v>
      </c>
      <c r="G233" s="66"/>
      <c r="H233" s="66"/>
      <c r="I233" s="66"/>
      <c r="J233" s="66"/>
      <c r="K233" s="66"/>
      <c r="L233" s="66"/>
      <c r="M233" s="45"/>
    </row>
    <row r="234" spans="1:15" s="4" customFormat="1" ht="60.75" hidden="1" customHeight="1">
      <c r="A234" s="8" t="s">
        <v>18</v>
      </c>
      <c r="B234" s="8" t="s">
        <v>19</v>
      </c>
      <c r="C234" s="36"/>
      <c r="D234" s="72"/>
      <c r="E234" s="68"/>
      <c r="F234" s="70" t="str">
        <f>INDEX(PT_DIFFERENTIATION_VTAR,MATCH(A234,PT_DIFFERENTIATION_VTAR_ID,0))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34" s="40" t="str">
        <f>INDEX(PT_DIFFERENTIATION_NTAR,MATCH(B234,PT_DIFFERENTIATION_NTAR_ID,0))</f>
        <v/>
      </c>
      <c r="H234" s="41"/>
      <c r="I234" s="42"/>
      <c r="J234" s="43"/>
      <c r="K234" s="47"/>
      <c r="L234" s="41" t="s">
        <v>20</v>
      </c>
      <c r="M234" s="45"/>
      <c r="N234" s="5"/>
      <c r="O234" s="5"/>
    </row>
    <row r="235" spans="1:15" s="4" customFormat="1" ht="18.75" hidden="1" customHeight="1">
      <c r="A235" s="8"/>
      <c r="B235" s="8"/>
      <c r="C235" s="36" t="s">
        <v>23</v>
      </c>
      <c r="D235" s="72"/>
      <c r="E235" s="68"/>
      <c r="F235" s="70"/>
      <c r="G235" s="40"/>
      <c r="H235" s="46"/>
      <c r="I235" s="26" t="s">
        <v>22</v>
      </c>
      <c r="J235" s="27"/>
      <c r="K235" s="46"/>
      <c r="L235" s="28"/>
      <c r="M235" s="45"/>
      <c r="N235" s="5"/>
      <c r="O235" s="5"/>
    </row>
    <row r="236" spans="1:15" s="4" customFormat="1" ht="0.75" hidden="1" customHeight="1">
      <c r="A236" s="8"/>
      <c r="B236" s="8"/>
      <c r="C236" s="36" t="s">
        <v>69</v>
      </c>
      <c r="D236" s="72"/>
      <c r="E236" s="68"/>
      <c r="F236" s="70"/>
      <c r="G236" s="71"/>
      <c r="H236" s="46"/>
      <c r="I236" s="26"/>
      <c r="J236" s="27"/>
      <c r="K236" s="46"/>
      <c r="L236" s="28"/>
      <c r="M236" s="45"/>
      <c r="N236" s="5"/>
      <c r="O236" s="5"/>
    </row>
    <row r="237" spans="1:15" s="4" customFormat="1" ht="45" hidden="1" customHeight="1">
      <c r="A237" s="8" t="s">
        <v>30</v>
      </c>
      <c r="B237" s="8" t="s">
        <v>31</v>
      </c>
      <c r="C237" s="36"/>
      <c r="D237" s="72"/>
      <c r="E237" s="68"/>
      <c r="F237" s="70" t="str">
        <f>INDEX(PT_DIFFERENTIATION_VTAR,MATCH(A237,PT_DIFFERENTIATION_VTAR_ID,0))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37" s="40" t="str">
        <f>INDEX(PT_DIFFERENTIATION_NTAR,MATCH(B237,PT_DIFFERENTIATION_NTAR_ID,0))</f>
        <v/>
      </c>
      <c r="H237" s="41"/>
      <c r="I237" s="42"/>
      <c r="J237" s="43"/>
      <c r="K237" s="47"/>
      <c r="L237" s="41" t="s">
        <v>20</v>
      </c>
      <c r="M237" s="45"/>
      <c r="N237" s="5"/>
      <c r="O237" s="5"/>
    </row>
    <row r="238" spans="1:15" s="4" customFormat="1" ht="18.75" hidden="1" customHeight="1">
      <c r="A238" s="8"/>
      <c r="B238" s="8"/>
      <c r="C238" s="36" t="s">
        <v>23</v>
      </c>
      <c r="D238" s="72"/>
      <c r="E238" s="68"/>
      <c r="F238" s="70"/>
      <c r="G238" s="40"/>
      <c r="H238" s="46"/>
      <c r="I238" s="26" t="s">
        <v>22</v>
      </c>
      <c r="J238" s="27"/>
      <c r="K238" s="46"/>
      <c r="L238" s="28"/>
      <c r="M238" s="45"/>
      <c r="N238" s="5"/>
      <c r="O238" s="5"/>
    </row>
    <row r="239" spans="1:15" s="4" customFormat="1" ht="0.75" hidden="1" customHeight="1">
      <c r="A239" s="8"/>
      <c r="B239" s="8"/>
      <c r="C239" s="36" t="s">
        <v>69</v>
      </c>
      <c r="D239" s="72"/>
      <c r="E239" s="68"/>
      <c r="F239" s="70"/>
      <c r="G239" s="71"/>
      <c r="H239" s="46"/>
      <c r="I239" s="26"/>
      <c r="J239" s="27"/>
      <c r="K239" s="46"/>
      <c r="L239" s="28"/>
      <c r="M239" s="45"/>
      <c r="N239" s="5"/>
      <c r="O239" s="5"/>
    </row>
    <row r="240" spans="1:15" s="4" customFormat="1" ht="45" hidden="1" customHeight="1">
      <c r="A240" s="8" t="s">
        <v>32</v>
      </c>
      <c r="B240" s="8" t="s">
        <v>33</v>
      </c>
      <c r="C240" s="36"/>
      <c r="D240" s="72"/>
      <c r="E240" s="68"/>
      <c r="F240" s="70" t="str">
        <f>INDEX(PT_DIFFERENTIATION_VTAR,MATCH(A240,PT_DIFFERENTIATION_VTAR_ID,0))</f>
        <v>Тарифы на теплоноситель, поставляемый теплоснабжающими организациями потребителям, другим теплоснабжающим организациям</v>
      </c>
      <c r="G240" s="40" t="str">
        <f>INDEX(PT_DIFFERENTIATION_NTAR,MATCH(B240,PT_DIFFERENTIATION_NTAR_ID,0))</f>
        <v/>
      </c>
      <c r="H240" s="41"/>
      <c r="I240" s="42"/>
      <c r="J240" s="43"/>
      <c r="K240" s="47"/>
      <c r="L240" s="41" t="s">
        <v>20</v>
      </c>
      <c r="M240" s="45"/>
      <c r="N240" s="5"/>
      <c r="O240" s="5"/>
    </row>
    <row r="241" spans="1:15" s="4" customFormat="1" ht="18.75" hidden="1" customHeight="1">
      <c r="A241" s="8"/>
      <c r="B241" s="8"/>
      <c r="C241" s="36" t="s">
        <v>23</v>
      </c>
      <c r="D241" s="72"/>
      <c r="E241" s="68"/>
      <c r="F241" s="70"/>
      <c r="G241" s="40"/>
      <c r="H241" s="46"/>
      <c r="I241" s="26" t="s">
        <v>22</v>
      </c>
      <c r="J241" s="27"/>
      <c r="K241" s="46"/>
      <c r="L241" s="28"/>
      <c r="M241" s="45"/>
      <c r="N241" s="5"/>
      <c r="O241" s="5"/>
    </row>
    <row r="242" spans="1:15" s="4" customFormat="1" ht="0.75" hidden="1" customHeight="1">
      <c r="A242" s="8"/>
      <c r="B242" s="8"/>
      <c r="C242" s="36" t="s">
        <v>69</v>
      </c>
      <c r="D242" s="72"/>
      <c r="E242" s="68"/>
      <c r="F242" s="70"/>
      <c r="G242" s="71"/>
      <c r="H242" s="46"/>
      <c r="I242" s="26"/>
      <c r="J242" s="27"/>
      <c r="K242" s="46"/>
      <c r="L242" s="28"/>
      <c r="M242" s="45"/>
      <c r="N242" s="5"/>
      <c r="O242" s="5"/>
    </row>
    <row r="243" spans="1:15" s="4" customFormat="1" ht="45" hidden="1" customHeight="1">
      <c r="A243" s="8" t="s">
        <v>34</v>
      </c>
      <c r="B243" s="8" t="s">
        <v>35</v>
      </c>
      <c r="C243" s="36"/>
      <c r="D243" s="72"/>
      <c r="E243" s="68"/>
      <c r="F243" s="70" t="str">
        <f>INDEX(PT_DIFFERENTIATION_VTAR,MATCH(A243,PT_DIFFERENTIATION_VTAR_ID,0))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43" s="40" t="str">
        <f>INDEX(PT_DIFFERENTIATION_NTAR,MATCH(B243,PT_DIFFERENTIATION_NTAR_ID,0))</f>
        <v/>
      </c>
      <c r="H243" s="41"/>
      <c r="I243" s="42"/>
      <c r="J243" s="43"/>
      <c r="K243" s="47"/>
      <c r="L243" s="41" t="s">
        <v>20</v>
      </c>
      <c r="M243" s="45"/>
      <c r="N243" s="5"/>
      <c r="O243" s="5"/>
    </row>
    <row r="244" spans="1:15" s="4" customFormat="1" ht="18.75" hidden="1" customHeight="1">
      <c r="A244" s="8"/>
      <c r="B244" s="8"/>
      <c r="C244" s="36" t="s">
        <v>23</v>
      </c>
      <c r="D244" s="72"/>
      <c r="E244" s="68"/>
      <c r="F244" s="70"/>
      <c r="G244" s="40"/>
      <c r="H244" s="46"/>
      <c r="I244" s="26" t="s">
        <v>22</v>
      </c>
      <c r="J244" s="27"/>
      <c r="K244" s="46"/>
      <c r="L244" s="28"/>
      <c r="M244" s="45"/>
      <c r="N244" s="5"/>
      <c r="O244" s="5"/>
    </row>
    <row r="245" spans="1:15" s="4" customFormat="1" ht="0.75" hidden="1" customHeight="1">
      <c r="A245" s="8"/>
      <c r="B245" s="8"/>
      <c r="C245" s="36" t="s">
        <v>69</v>
      </c>
      <c r="D245" s="72"/>
      <c r="E245" s="68"/>
      <c r="F245" s="70"/>
      <c r="G245" s="71"/>
      <c r="H245" s="46"/>
      <c r="I245" s="26"/>
      <c r="J245" s="27"/>
      <c r="K245" s="46"/>
      <c r="L245" s="28"/>
      <c r="M245" s="45"/>
      <c r="N245" s="5"/>
      <c r="O245" s="5"/>
    </row>
    <row r="246" spans="1:15" s="4" customFormat="1" ht="18.75" hidden="1" customHeight="1">
      <c r="A246" s="8" t="s">
        <v>36</v>
      </c>
      <c r="B246" s="8" t="s">
        <v>37</v>
      </c>
      <c r="C246" s="36"/>
      <c r="D246" s="72"/>
      <c r="E246" s="68"/>
      <c r="F246" s="70" t="str">
        <f>INDEX(PT_DIFFERENTIATION_VTAR,MATCH(A246,PT_DIFFERENTIATION_VTAR_ID,0))</f>
        <v>Тарифы на услуги по передаче тепловой энергии</v>
      </c>
      <c r="G246" s="40" t="str">
        <f>INDEX(PT_DIFFERENTIATION_NTAR,MATCH(B246,PT_DIFFERENTIATION_NTAR_ID,0))</f>
        <v/>
      </c>
      <c r="H246" s="41"/>
      <c r="I246" s="42"/>
      <c r="J246" s="43"/>
      <c r="K246" s="47"/>
      <c r="L246" s="41" t="s">
        <v>20</v>
      </c>
      <c r="M246" s="45"/>
      <c r="N246" s="5"/>
      <c r="O246" s="5"/>
    </row>
    <row r="247" spans="1:15" s="4" customFormat="1" ht="18.75" hidden="1" customHeight="1">
      <c r="A247" s="8"/>
      <c r="B247" s="8"/>
      <c r="C247" s="36" t="s">
        <v>23</v>
      </c>
      <c r="D247" s="72"/>
      <c r="E247" s="68"/>
      <c r="F247" s="70"/>
      <c r="G247" s="40"/>
      <c r="H247" s="46"/>
      <c r="I247" s="26" t="s">
        <v>22</v>
      </c>
      <c r="J247" s="27"/>
      <c r="K247" s="46"/>
      <c r="L247" s="28"/>
      <c r="M247" s="45"/>
      <c r="N247" s="5"/>
      <c r="O247" s="5"/>
    </row>
    <row r="248" spans="1:15" s="4" customFormat="1" ht="0.75" hidden="1" customHeight="1">
      <c r="A248" s="8"/>
      <c r="B248" s="8"/>
      <c r="C248" s="36" t="s">
        <v>69</v>
      </c>
      <c r="D248" s="72"/>
      <c r="E248" s="68"/>
      <c r="F248" s="70"/>
      <c r="G248" s="71"/>
      <c r="H248" s="46"/>
      <c r="I248" s="26"/>
      <c r="J248" s="27"/>
      <c r="K248" s="46"/>
      <c r="L248" s="28"/>
      <c r="M248" s="45"/>
      <c r="N248" s="5"/>
      <c r="O248" s="5"/>
    </row>
    <row r="249" spans="1:15" s="4" customFormat="1" ht="18.75" hidden="1" customHeight="1">
      <c r="A249" s="8" t="s">
        <v>38</v>
      </c>
      <c r="B249" s="8" t="s">
        <v>39</v>
      </c>
      <c r="C249" s="36"/>
      <c r="D249" s="72"/>
      <c r="E249" s="68"/>
      <c r="F249" s="70" t="str">
        <f>INDEX(PT_DIFFERENTIATION_VTAR,MATCH(A249,PT_DIFFERENTIATION_VTAR_ID,0))</f>
        <v>Тарифы на услуги по передаче теплоносителя</v>
      </c>
      <c r="G249" s="40" t="str">
        <f>INDEX(PT_DIFFERENTIATION_NTAR,MATCH(B249,PT_DIFFERENTIATION_NTAR_ID,0))</f>
        <v/>
      </c>
      <c r="H249" s="41"/>
      <c r="I249" s="42"/>
      <c r="J249" s="43"/>
      <c r="K249" s="47"/>
      <c r="L249" s="41" t="s">
        <v>20</v>
      </c>
      <c r="M249" s="45"/>
      <c r="N249" s="5"/>
      <c r="O249" s="5"/>
    </row>
    <row r="250" spans="1:15" s="4" customFormat="1" ht="18.75" hidden="1" customHeight="1">
      <c r="A250" s="8"/>
      <c r="B250" s="8"/>
      <c r="C250" s="36" t="s">
        <v>23</v>
      </c>
      <c r="D250" s="72"/>
      <c r="E250" s="68"/>
      <c r="F250" s="70"/>
      <c r="G250" s="40"/>
      <c r="H250" s="46"/>
      <c r="I250" s="26" t="s">
        <v>22</v>
      </c>
      <c r="J250" s="27"/>
      <c r="K250" s="46"/>
      <c r="L250" s="28"/>
      <c r="M250" s="45"/>
      <c r="N250" s="5"/>
      <c r="O250" s="5"/>
    </row>
    <row r="251" spans="1:15" s="4" customFormat="1" ht="0.75" hidden="1" customHeight="1">
      <c r="A251" s="8"/>
      <c r="B251" s="8"/>
      <c r="C251" s="36" t="s">
        <v>69</v>
      </c>
      <c r="D251" s="72"/>
      <c r="E251" s="68"/>
      <c r="F251" s="70"/>
      <c r="G251" s="71"/>
      <c r="H251" s="46"/>
      <c r="I251" s="26"/>
      <c r="J251" s="27"/>
      <c r="K251" s="46"/>
      <c r="L251" s="28"/>
      <c r="M251" s="45"/>
      <c r="N251" s="5"/>
      <c r="O251" s="5"/>
    </row>
    <row r="252" spans="1:15" s="4" customFormat="1" ht="18.75" hidden="1" customHeight="1">
      <c r="A252" s="8" t="s">
        <v>40</v>
      </c>
      <c r="B252" s="8" t="s">
        <v>41</v>
      </c>
      <c r="C252" s="36"/>
      <c r="D252" s="72"/>
      <c r="E252" s="68"/>
      <c r="F252" s="70" t="str">
        <f>INDEX(PT_DIFFERENTIATION_VTAR,MATCH(A252,PT_DIFFERENTIATION_VTAR_ID,0))</f>
        <v>Плата за услуги по поддержанию резервной тепловой мощности при отсутствии потребления тепловой энергии</v>
      </c>
      <c r="G252" s="40" t="str">
        <f>INDEX(PT_DIFFERENTIATION_NTAR,MATCH(B252,PT_DIFFERENTIATION_NTAR_ID,0))</f>
        <v/>
      </c>
      <c r="H252" s="41"/>
      <c r="I252" s="42"/>
      <c r="J252" s="43"/>
      <c r="K252" s="47"/>
      <c r="L252" s="41" t="s">
        <v>20</v>
      </c>
      <c r="M252" s="45"/>
      <c r="N252" s="5"/>
      <c r="O252" s="5"/>
    </row>
    <row r="253" spans="1:15" s="4" customFormat="1" ht="18.75" hidden="1" customHeight="1">
      <c r="A253" s="8"/>
      <c r="B253" s="8"/>
      <c r="C253" s="36" t="s">
        <v>23</v>
      </c>
      <c r="D253" s="72"/>
      <c r="E253" s="68"/>
      <c r="F253" s="70"/>
      <c r="G253" s="40"/>
      <c r="H253" s="46"/>
      <c r="I253" s="26" t="s">
        <v>22</v>
      </c>
      <c r="J253" s="27"/>
      <c r="K253" s="46"/>
      <c r="L253" s="28"/>
      <c r="M253" s="45"/>
      <c r="N253" s="5"/>
      <c r="O253" s="5"/>
    </row>
    <row r="254" spans="1:15" s="4" customFormat="1" ht="0.75" hidden="1" customHeight="1">
      <c r="A254" s="8"/>
      <c r="B254" s="8"/>
      <c r="C254" s="36" t="s">
        <v>69</v>
      </c>
      <c r="D254" s="72"/>
      <c r="E254" s="68"/>
      <c r="F254" s="70"/>
      <c r="G254" s="71"/>
      <c r="H254" s="46"/>
      <c r="I254" s="26"/>
      <c r="J254" s="27"/>
      <c r="K254" s="46"/>
      <c r="L254" s="28"/>
      <c r="M254" s="45"/>
      <c r="N254" s="5"/>
      <c r="O254" s="5"/>
    </row>
    <row r="255" spans="1:15" s="4" customFormat="1" ht="18.75" hidden="1" customHeight="1">
      <c r="A255" s="8" t="s">
        <v>42</v>
      </c>
      <c r="B255" s="8" t="s">
        <v>43</v>
      </c>
      <c r="C255" s="36"/>
      <c r="D255" s="72"/>
      <c r="E255" s="68"/>
      <c r="F255" s="70" t="str">
        <f>INDEX(PT_DIFFERENTIATION_VTAR,MATCH(A255,PT_DIFFERENTIATION_VTAR_ID,0))</f>
        <v>Плата за подключение (технологическое присоединение) к системе теплоснабжения</v>
      </c>
      <c r="G255" s="40" t="str">
        <f>INDEX(PT_DIFFERENTIATION_NTAR,MATCH(B255,PT_DIFFERENTIATION_NTAR_ID,0))</f>
        <v/>
      </c>
      <c r="H255" s="41"/>
      <c r="I255" s="42"/>
      <c r="J255" s="43"/>
      <c r="K255" s="47"/>
      <c r="L255" s="41" t="s">
        <v>20</v>
      </c>
      <c r="M255" s="45"/>
      <c r="N255" s="5"/>
      <c r="O255" s="5"/>
    </row>
    <row r="256" spans="1:15" s="4" customFormat="1" ht="18.75" hidden="1" customHeight="1">
      <c r="A256" s="8"/>
      <c r="B256" s="8"/>
      <c r="C256" s="36" t="s">
        <v>23</v>
      </c>
      <c r="D256" s="72"/>
      <c r="E256" s="68"/>
      <c r="F256" s="70"/>
      <c r="G256" s="40"/>
      <c r="H256" s="46"/>
      <c r="I256" s="26" t="s">
        <v>22</v>
      </c>
      <c r="J256" s="27"/>
      <c r="K256" s="46"/>
      <c r="L256" s="28"/>
      <c r="M256" s="45"/>
      <c r="N256" s="5"/>
      <c r="O256" s="5"/>
    </row>
    <row r="257" spans="1:15" s="4" customFormat="1" ht="0.75" hidden="1" customHeight="1">
      <c r="A257" s="8"/>
      <c r="B257" s="8"/>
      <c r="C257" s="36" t="s">
        <v>69</v>
      </c>
      <c r="D257" s="72"/>
      <c r="E257" s="68"/>
      <c r="F257" s="70"/>
      <c r="G257" s="71"/>
      <c r="H257" s="46"/>
      <c r="I257" s="26"/>
      <c r="J257" s="27"/>
      <c r="K257" s="46"/>
      <c r="L257" s="28"/>
      <c r="M257" s="45"/>
      <c r="N257" s="5"/>
      <c r="O257" s="5"/>
    </row>
    <row r="258" spans="1:15" s="4" customFormat="1" ht="18.75" hidden="1" customHeight="1">
      <c r="A258" s="8" t="s">
        <v>44</v>
      </c>
      <c r="B258" s="8" t="s">
        <v>45</v>
      </c>
      <c r="C258" s="36"/>
      <c r="D258" s="72"/>
      <c r="E258" s="68"/>
      <c r="F258" s="70" t="str">
        <f>INDEX(PT_DIFFERENTIATION_VTAR,MATCH(A258,PT_DIFFERENTIATION_VTAR_ID,0))</f>
        <v>Тариф на питьевую воду (питьевое водоснабжение)</v>
      </c>
      <c r="G258" s="40" t="str">
        <f>INDEX(PT_DIFFERENTIATION_NTAR,MATCH(B258,PT_DIFFERENTIATION_NTAR_ID,0))</f>
        <v/>
      </c>
      <c r="H258" s="41"/>
      <c r="I258" s="42"/>
      <c r="J258" s="43"/>
      <c r="K258" s="47"/>
      <c r="L258" s="41" t="s">
        <v>20</v>
      </c>
      <c r="M258" s="45"/>
      <c r="N258" s="5"/>
      <c r="O258" s="5"/>
    </row>
    <row r="259" spans="1:15" s="4" customFormat="1" ht="18.75" hidden="1" customHeight="1">
      <c r="A259" s="8"/>
      <c r="B259" s="8"/>
      <c r="C259" s="36" t="s">
        <v>23</v>
      </c>
      <c r="D259" s="72"/>
      <c r="E259" s="68"/>
      <c r="F259" s="70"/>
      <c r="G259" s="40"/>
      <c r="H259" s="46"/>
      <c r="I259" s="26" t="s">
        <v>22</v>
      </c>
      <c r="J259" s="27"/>
      <c r="K259" s="46"/>
      <c r="L259" s="28"/>
      <c r="M259" s="45"/>
      <c r="N259" s="5"/>
      <c r="O259" s="5"/>
    </row>
    <row r="260" spans="1:15" s="4" customFormat="1" ht="0.75" hidden="1" customHeight="1">
      <c r="A260" s="8"/>
      <c r="B260" s="8"/>
      <c r="C260" s="36" t="s">
        <v>69</v>
      </c>
      <c r="D260" s="72"/>
      <c r="E260" s="68"/>
      <c r="F260" s="70"/>
      <c r="G260" s="71"/>
      <c r="H260" s="46"/>
      <c r="I260" s="26"/>
      <c r="J260" s="27"/>
      <c r="K260" s="46"/>
      <c r="L260" s="28"/>
      <c r="M260" s="45"/>
      <c r="N260" s="5"/>
      <c r="O260" s="5"/>
    </row>
    <row r="261" spans="1:15" s="4" customFormat="1" ht="18.75" hidden="1" customHeight="1">
      <c r="A261" s="8" t="s">
        <v>46</v>
      </c>
      <c r="B261" s="8" t="s">
        <v>47</v>
      </c>
      <c r="C261" s="36"/>
      <c r="D261" s="72"/>
      <c r="E261" s="68"/>
      <c r="F261" s="70" t="str">
        <f>INDEX(PT_DIFFERENTIATION_VTAR,MATCH(A261,PT_DIFFERENTIATION_VTAR_ID,0))</f>
        <v>Тариф на техническую воду</v>
      </c>
      <c r="G261" s="40" t="str">
        <f>INDEX(PT_DIFFERENTIATION_NTAR,MATCH(B261,PT_DIFFERENTIATION_NTAR_ID,0))</f>
        <v/>
      </c>
      <c r="H261" s="41"/>
      <c r="I261" s="42"/>
      <c r="J261" s="43"/>
      <c r="K261" s="47"/>
      <c r="L261" s="41" t="s">
        <v>20</v>
      </c>
      <c r="M261" s="45"/>
      <c r="N261" s="5"/>
      <c r="O261" s="5"/>
    </row>
    <row r="262" spans="1:15" s="4" customFormat="1" ht="18.75" hidden="1" customHeight="1">
      <c r="A262" s="8"/>
      <c r="B262" s="8"/>
      <c r="C262" s="36" t="s">
        <v>23</v>
      </c>
      <c r="D262" s="72"/>
      <c r="E262" s="68"/>
      <c r="F262" s="70"/>
      <c r="G262" s="40"/>
      <c r="H262" s="46"/>
      <c r="I262" s="26" t="s">
        <v>22</v>
      </c>
      <c r="J262" s="27"/>
      <c r="K262" s="46"/>
      <c r="L262" s="28"/>
      <c r="M262" s="45"/>
      <c r="N262" s="5"/>
      <c r="O262" s="5"/>
    </row>
    <row r="263" spans="1:15" s="4" customFormat="1" ht="0.75" hidden="1" customHeight="1">
      <c r="A263" s="8"/>
      <c r="B263" s="8"/>
      <c r="C263" s="36" t="s">
        <v>69</v>
      </c>
      <c r="D263" s="72"/>
      <c r="E263" s="68"/>
      <c r="F263" s="70"/>
      <c r="G263" s="71"/>
      <c r="H263" s="46"/>
      <c r="I263" s="26"/>
      <c r="J263" s="27"/>
      <c r="K263" s="46"/>
      <c r="L263" s="28"/>
      <c r="M263" s="45"/>
      <c r="N263" s="5"/>
      <c r="O263" s="5"/>
    </row>
    <row r="264" spans="1:15" s="4" customFormat="1" ht="18.75" hidden="1" customHeight="1">
      <c r="A264" s="8" t="s">
        <v>48</v>
      </c>
      <c r="B264" s="8" t="s">
        <v>49</v>
      </c>
      <c r="C264" s="36"/>
      <c r="D264" s="72"/>
      <c r="E264" s="68"/>
      <c r="F264" s="70" t="str">
        <f>INDEX(PT_DIFFERENTIATION_VTAR,MATCH(A264,PT_DIFFERENTIATION_VTAR_ID,0))</f>
        <v>Тариф на транспортировку воды</v>
      </c>
      <c r="G264" s="40" t="str">
        <f>INDEX(PT_DIFFERENTIATION_NTAR,MATCH(B264,PT_DIFFERENTIATION_NTAR_ID,0))</f>
        <v/>
      </c>
      <c r="H264" s="41"/>
      <c r="I264" s="42"/>
      <c r="J264" s="43"/>
      <c r="K264" s="47"/>
      <c r="L264" s="41" t="s">
        <v>20</v>
      </c>
      <c r="M264" s="45"/>
      <c r="N264" s="5"/>
      <c r="O264" s="5"/>
    </row>
    <row r="265" spans="1:15" s="4" customFormat="1" ht="18.75" hidden="1" customHeight="1">
      <c r="A265" s="8"/>
      <c r="B265" s="8"/>
      <c r="C265" s="36" t="s">
        <v>23</v>
      </c>
      <c r="D265" s="72"/>
      <c r="E265" s="68"/>
      <c r="F265" s="70"/>
      <c r="G265" s="40"/>
      <c r="H265" s="46"/>
      <c r="I265" s="26" t="s">
        <v>22</v>
      </c>
      <c r="J265" s="27"/>
      <c r="K265" s="46"/>
      <c r="L265" s="28"/>
      <c r="M265" s="45"/>
      <c r="N265" s="5"/>
      <c r="O265" s="5"/>
    </row>
    <row r="266" spans="1:15" s="4" customFormat="1" ht="0.75" hidden="1" customHeight="1">
      <c r="A266" s="8"/>
      <c r="B266" s="8"/>
      <c r="C266" s="36" t="s">
        <v>69</v>
      </c>
      <c r="D266" s="72"/>
      <c r="E266" s="68"/>
      <c r="F266" s="70"/>
      <c r="G266" s="71"/>
      <c r="H266" s="46"/>
      <c r="I266" s="26"/>
      <c r="J266" s="27"/>
      <c r="K266" s="46"/>
      <c r="L266" s="28"/>
      <c r="M266" s="45"/>
      <c r="N266" s="5"/>
      <c r="O266" s="5"/>
    </row>
    <row r="267" spans="1:15" s="4" customFormat="1" ht="18.75" hidden="1" customHeight="1">
      <c r="A267" s="8" t="s">
        <v>50</v>
      </c>
      <c r="B267" s="8" t="s">
        <v>51</v>
      </c>
      <c r="C267" s="36"/>
      <c r="D267" s="72"/>
      <c r="E267" s="68"/>
      <c r="F267" s="70" t="str">
        <f>INDEX(PT_DIFFERENTIATION_VTAR,MATCH(A267,PT_DIFFERENTIATION_VTAR_ID,0))</f>
        <v>Тариф на подвоз воды</v>
      </c>
      <c r="G267" s="40" t="str">
        <f>INDEX(PT_DIFFERENTIATION_NTAR,MATCH(B267,PT_DIFFERENTIATION_NTAR_ID,0))</f>
        <v/>
      </c>
      <c r="H267" s="41"/>
      <c r="I267" s="42"/>
      <c r="J267" s="43"/>
      <c r="K267" s="47"/>
      <c r="L267" s="41" t="s">
        <v>20</v>
      </c>
      <c r="M267" s="45"/>
      <c r="N267" s="5"/>
      <c r="O267" s="5"/>
    </row>
    <row r="268" spans="1:15" s="4" customFormat="1" ht="18.75" hidden="1" customHeight="1">
      <c r="A268" s="8"/>
      <c r="B268" s="8"/>
      <c r="C268" s="36" t="s">
        <v>23</v>
      </c>
      <c r="D268" s="72"/>
      <c r="E268" s="68"/>
      <c r="F268" s="70"/>
      <c r="G268" s="40"/>
      <c r="H268" s="46"/>
      <c r="I268" s="26" t="s">
        <v>22</v>
      </c>
      <c r="J268" s="27"/>
      <c r="K268" s="46"/>
      <c r="L268" s="28"/>
      <c r="M268" s="45"/>
      <c r="N268" s="5"/>
      <c r="O268" s="5"/>
    </row>
    <row r="269" spans="1:15" s="4" customFormat="1" ht="0.75" hidden="1" customHeight="1">
      <c r="A269" s="8"/>
      <c r="B269" s="8"/>
      <c r="C269" s="36" t="s">
        <v>69</v>
      </c>
      <c r="D269" s="72"/>
      <c r="E269" s="68"/>
      <c r="F269" s="70"/>
      <c r="G269" s="71"/>
      <c r="H269" s="46"/>
      <c r="I269" s="26"/>
      <c r="J269" s="27"/>
      <c r="K269" s="46"/>
      <c r="L269" s="28"/>
      <c r="M269" s="45"/>
      <c r="N269" s="5"/>
      <c r="O269" s="5"/>
    </row>
    <row r="270" spans="1:15" s="4" customFormat="1" ht="18.75" hidden="1" customHeight="1">
      <c r="A270" s="8" t="s">
        <v>52</v>
      </c>
      <c r="B270" s="8" t="s">
        <v>53</v>
      </c>
      <c r="C270" s="36"/>
      <c r="D270" s="72"/>
      <c r="E270" s="68"/>
      <c r="F270" s="70" t="str">
        <f>INDEX(PT_DIFFERENTIATION_VTAR,MATCH(A270,PT_DIFFERENTIATION_VTAR_ID,0))</f>
        <v>Тариф на подключение (технологическое присоединение) к централизованной системе холодного водоснабжения</v>
      </c>
      <c r="G270" s="40" t="str">
        <f>INDEX(PT_DIFFERENTIATION_NTAR,MATCH(B270,PT_DIFFERENTIATION_NTAR_ID,0))</f>
        <v/>
      </c>
      <c r="H270" s="41"/>
      <c r="I270" s="42"/>
      <c r="J270" s="43"/>
      <c r="K270" s="47"/>
      <c r="L270" s="41" t="s">
        <v>20</v>
      </c>
      <c r="M270" s="45"/>
      <c r="N270" s="5"/>
      <c r="O270" s="5"/>
    </row>
    <row r="271" spans="1:15" s="4" customFormat="1" ht="18.75" hidden="1" customHeight="1">
      <c r="A271" s="8"/>
      <c r="B271" s="8"/>
      <c r="C271" s="36" t="s">
        <v>23</v>
      </c>
      <c r="D271" s="72"/>
      <c r="E271" s="68"/>
      <c r="F271" s="70"/>
      <c r="G271" s="40"/>
      <c r="H271" s="46"/>
      <c r="I271" s="26" t="s">
        <v>22</v>
      </c>
      <c r="J271" s="27"/>
      <c r="K271" s="46"/>
      <c r="L271" s="28"/>
      <c r="M271" s="45"/>
      <c r="N271" s="5"/>
      <c r="O271" s="5"/>
    </row>
    <row r="272" spans="1:15" s="4" customFormat="1" ht="0.75" hidden="1" customHeight="1">
      <c r="A272" s="8"/>
      <c r="B272" s="8"/>
      <c r="C272" s="36" t="s">
        <v>69</v>
      </c>
      <c r="D272" s="72"/>
      <c r="E272" s="68"/>
      <c r="F272" s="70"/>
      <c r="G272" s="71"/>
      <c r="H272" s="46"/>
      <c r="I272" s="26"/>
      <c r="J272" s="27"/>
      <c r="K272" s="46"/>
      <c r="L272" s="28"/>
      <c r="M272" s="45"/>
      <c r="N272" s="5"/>
      <c r="O272" s="5"/>
    </row>
    <row r="273" spans="1:15" s="4" customFormat="1" ht="18.75" hidden="1" customHeight="1">
      <c r="A273" s="8" t="s">
        <v>54</v>
      </c>
      <c r="B273" s="8" t="s">
        <v>55</v>
      </c>
      <c r="C273" s="36"/>
      <c r="D273" s="72"/>
      <c r="E273" s="68"/>
      <c r="F273" s="70" t="str">
        <f>INDEX(PT_DIFFERENTIATION_VTAR,MATCH(A273,PT_DIFFERENTIATION_VTAR_ID,0))</f>
        <v>Тариф на горячую воду (горячее водоснабжение)</v>
      </c>
      <c r="G273" s="40" t="str">
        <f>INDEX(PT_DIFFERENTIATION_NTAR,MATCH(B273,PT_DIFFERENTIATION_NTAR_ID,0))</f>
        <v/>
      </c>
      <c r="H273" s="41"/>
      <c r="I273" s="42"/>
      <c r="J273" s="43"/>
      <c r="K273" s="47"/>
      <c r="L273" s="41" t="s">
        <v>20</v>
      </c>
      <c r="M273" s="45"/>
      <c r="N273" s="5"/>
      <c r="O273" s="5"/>
    </row>
    <row r="274" spans="1:15" s="4" customFormat="1" ht="18.75" hidden="1" customHeight="1">
      <c r="A274" s="8"/>
      <c r="B274" s="8"/>
      <c r="C274" s="36" t="s">
        <v>23</v>
      </c>
      <c r="D274" s="72"/>
      <c r="E274" s="68"/>
      <c r="F274" s="70"/>
      <c r="G274" s="40"/>
      <c r="H274" s="46"/>
      <c r="I274" s="26" t="s">
        <v>22</v>
      </c>
      <c r="J274" s="27"/>
      <c r="K274" s="46"/>
      <c r="L274" s="28"/>
      <c r="M274" s="45"/>
      <c r="N274" s="5"/>
      <c r="O274" s="5"/>
    </row>
    <row r="275" spans="1:15" s="4" customFormat="1" ht="0.75" hidden="1" customHeight="1">
      <c r="A275" s="8"/>
      <c r="B275" s="8"/>
      <c r="C275" s="36" t="s">
        <v>69</v>
      </c>
      <c r="D275" s="72"/>
      <c r="E275" s="68"/>
      <c r="F275" s="70"/>
      <c r="G275" s="71"/>
      <c r="H275" s="46"/>
      <c r="I275" s="26"/>
      <c r="J275" s="27"/>
      <c r="K275" s="46"/>
      <c r="L275" s="28"/>
      <c r="M275" s="45"/>
      <c r="N275" s="5"/>
      <c r="O275" s="5"/>
    </row>
    <row r="276" spans="1:15" s="4" customFormat="1" ht="18.75" hidden="1" customHeight="1">
      <c r="A276" s="8" t="s">
        <v>56</v>
      </c>
      <c r="B276" s="8" t="s">
        <v>57</v>
      </c>
      <c r="C276" s="36"/>
      <c r="D276" s="72"/>
      <c r="E276" s="68"/>
      <c r="F276" s="70" t="str">
        <f>INDEX(PT_DIFFERENTIATION_VTAR,MATCH(A276,PT_DIFFERENTIATION_VTAR_ID,0))</f>
        <v>Тариф на транспортировку горячей воды</v>
      </c>
      <c r="G276" s="40" t="str">
        <f>INDEX(PT_DIFFERENTIATION_NTAR,MATCH(B276,PT_DIFFERENTIATION_NTAR_ID,0))</f>
        <v/>
      </c>
      <c r="H276" s="41"/>
      <c r="I276" s="42"/>
      <c r="J276" s="43"/>
      <c r="K276" s="47"/>
      <c r="L276" s="41" t="s">
        <v>20</v>
      </c>
      <c r="M276" s="45"/>
      <c r="N276" s="5"/>
      <c r="O276" s="5"/>
    </row>
    <row r="277" spans="1:15" s="4" customFormat="1" ht="18.75" hidden="1" customHeight="1">
      <c r="A277" s="8"/>
      <c r="B277" s="8"/>
      <c r="C277" s="36" t="s">
        <v>23</v>
      </c>
      <c r="D277" s="72"/>
      <c r="E277" s="68"/>
      <c r="F277" s="70"/>
      <c r="G277" s="40"/>
      <c r="H277" s="46"/>
      <c r="I277" s="26" t="s">
        <v>22</v>
      </c>
      <c r="J277" s="27"/>
      <c r="K277" s="46"/>
      <c r="L277" s="28"/>
      <c r="M277" s="45"/>
      <c r="N277" s="5"/>
      <c r="O277" s="5"/>
    </row>
    <row r="278" spans="1:15" s="4" customFormat="1" ht="0.75" hidden="1" customHeight="1">
      <c r="A278" s="8"/>
      <c r="B278" s="8"/>
      <c r="C278" s="36" t="s">
        <v>69</v>
      </c>
      <c r="D278" s="72"/>
      <c r="E278" s="68"/>
      <c r="F278" s="70"/>
      <c r="G278" s="71"/>
      <c r="H278" s="46"/>
      <c r="I278" s="26"/>
      <c r="J278" s="27"/>
      <c r="K278" s="46"/>
      <c r="L278" s="28"/>
      <c r="M278" s="45"/>
      <c r="N278" s="5"/>
      <c r="O278" s="5"/>
    </row>
    <row r="279" spans="1:15" s="4" customFormat="1" ht="18.75" hidden="1" customHeight="1">
      <c r="A279" s="8" t="s">
        <v>58</v>
      </c>
      <c r="B279" s="8" t="s">
        <v>59</v>
      </c>
      <c r="C279" s="36"/>
      <c r="D279" s="72"/>
      <c r="E279" s="68"/>
      <c r="F279" s="70" t="str">
        <f>INDEX(PT_DIFFERENTIATION_VTAR,MATCH(A279,PT_DIFFERENTIATION_VTAR_ID,0))</f>
        <v>Тариф на подключение (технологическое присоединение) к централизованной системе горячего водоснабжения</v>
      </c>
      <c r="G279" s="40" t="str">
        <f>INDEX(PT_DIFFERENTIATION_NTAR,MATCH(B279,PT_DIFFERENTIATION_NTAR_ID,0))</f>
        <v/>
      </c>
      <c r="H279" s="41"/>
      <c r="I279" s="42"/>
      <c r="J279" s="43"/>
      <c r="K279" s="47"/>
      <c r="L279" s="41" t="s">
        <v>20</v>
      </c>
      <c r="M279" s="45"/>
      <c r="N279" s="5"/>
      <c r="O279" s="5"/>
    </row>
    <row r="280" spans="1:15" s="4" customFormat="1" ht="18.75" hidden="1" customHeight="1">
      <c r="A280" s="8"/>
      <c r="B280" s="8"/>
      <c r="C280" s="36" t="s">
        <v>23</v>
      </c>
      <c r="D280" s="72"/>
      <c r="E280" s="68"/>
      <c r="F280" s="70"/>
      <c r="G280" s="40"/>
      <c r="H280" s="46"/>
      <c r="I280" s="26" t="s">
        <v>22</v>
      </c>
      <c r="J280" s="27"/>
      <c r="K280" s="46"/>
      <c r="L280" s="28"/>
      <c r="M280" s="45"/>
      <c r="N280" s="5"/>
      <c r="O280" s="5"/>
    </row>
    <row r="281" spans="1:15" s="4" customFormat="1" ht="0.75" hidden="1" customHeight="1">
      <c r="A281" s="8"/>
      <c r="B281" s="8"/>
      <c r="C281" s="36" t="s">
        <v>69</v>
      </c>
      <c r="D281" s="72"/>
      <c r="E281" s="68"/>
      <c r="F281" s="70"/>
      <c r="G281" s="71"/>
      <c r="H281" s="46"/>
      <c r="I281" s="26"/>
      <c r="J281" s="27"/>
      <c r="K281" s="46"/>
      <c r="L281" s="28"/>
      <c r="M281" s="45"/>
      <c r="N281" s="5"/>
      <c r="O281" s="5"/>
    </row>
    <row r="282" spans="1:15" s="4" customFormat="1" ht="22.5" customHeight="1">
      <c r="A282" s="8" t="s">
        <v>60</v>
      </c>
      <c r="B282" s="8" t="s">
        <v>61</v>
      </c>
      <c r="C282" s="36"/>
      <c r="D282" s="72"/>
      <c r="E282" s="68"/>
      <c r="F282" s="70" t="str">
        <f>INDEX(PT_DIFFERENTIATION_VTAR,MATCH(A282,PT_DIFFERENTIATION_VTAR_ID,0))</f>
        <v>Тариф на водоотведение</v>
      </c>
      <c r="G282" s="40" t="str">
        <f>INDEX(PT_DIFFERENTIATION_NTAR,MATCH(B282,PT_DIFFERENTIATION_NTAR_ID,0))</f>
        <v>Тариф на водоотведение (очистка)</v>
      </c>
      <c r="H282" s="41"/>
      <c r="I282" s="42">
        <v>44287</v>
      </c>
      <c r="J282" s="43">
        <v>44561</v>
      </c>
      <c r="K282" s="47">
        <v>0</v>
      </c>
      <c r="L282" s="41" t="s">
        <v>20</v>
      </c>
      <c r="M282" s="45"/>
      <c r="N282" s="5"/>
      <c r="O282" s="5"/>
    </row>
    <row r="283" spans="1:15" s="4" customFormat="1" ht="22.5" customHeight="1">
      <c r="A283" s="8"/>
      <c r="B283" s="8"/>
      <c r="C283" s="36"/>
      <c r="D283" s="77"/>
      <c r="E283" s="78"/>
      <c r="F283" s="78"/>
      <c r="G283" s="78"/>
      <c r="H283" s="21" t="s">
        <v>0</v>
      </c>
      <c r="I283" s="42">
        <v>44562</v>
      </c>
      <c r="J283" s="43">
        <v>44926</v>
      </c>
      <c r="K283" s="47">
        <v>0</v>
      </c>
      <c r="L283" s="41" t="s">
        <v>20</v>
      </c>
      <c r="M283" s="45"/>
      <c r="N283" s="5"/>
      <c r="O283" s="5"/>
    </row>
    <row r="284" spans="1:15" s="4" customFormat="1" ht="21" customHeight="1">
      <c r="A284" s="8"/>
      <c r="B284" s="8"/>
      <c r="C284" s="36"/>
      <c r="D284" s="77"/>
      <c r="E284" s="78"/>
      <c r="F284" s="78"/>
      <c r="G284" s="78"/>
      <c r="H284" s="21" t="s">
        <v>0</v>
      </c>
      <c r="I284" s="42">
        <v>44927.472013888888</v>
      </c>
      <c r="J284" s="43">
        <v>45291.472129629627</v>
      </c>
      <c r="K284" s="47">
        <v>0</v>
      </c>
      <c r="L284" s="41" t="s">
        <v>20</v>
      </c>
      <c r="M284" s="45"/>
      <c r="N284" s="5"/>
      <c r="O284" s="5"/>
    </row>
    <row r="285" spans="1:15" s="4" customFormat="1" ht="18.75" customHeight="1">
      <c r="A285" s="8"/>
      <c r="B285" s="8"/>
      <c r="C285" s="36" t="s">
        <v>23</v>
      </c>
      <c r="D285" s="72"/>
      <c r="E285" s="68"/>
      <c r="F285" s="70"/>
      <c r="G285" s="40"/>
      <c r="H285" s="46"/>
      <c r="I285" s="26" t="s">
        <v>22</v>
      </c>
      <c r="J285" s="27"/>
      <c r="K285" s="46"/>
      <c r="L285" s="28"/>
      <c r="M285" s="45"/>
      <c r="N285" s="5"/>
      <c r="O285" s="5"/>
    </row>
    <row r="286" spans="1:15" s="4" customFormat="1" ht="0.75" customHeight="1">
      <c r="A286" s="8"/>
      <c r="B286" s="8"/>
      <c r="C286" s="36" t="s">
        <v>69</v>
      </c>
      <c r="D286" s="72"/>
      <c r="E286" s="68"/>
      <c r="F286" s="70"/>
      <c r="G286" s="71"/>
      <c r="H286" s="46"/>
      <c r="I286" s="26"/>
      <c r="J286" s="27"/>
      <c r="K286" s="46"/>
      <c r="L286" s="28"/>
      <c r="M286" s="45"/>
      <c r="N286" s="5"/>
      <c r="O286" s="5"/>
    </row>
    <row r="287" spans="1:15" s="4" customFormat="1" ht="23.25" customHeight="1">
      <c r="A287" s="8" t="s">
        <v>63</v>
      </c>
      <c r="B287" s="8" t="s">
        <v>64</v>
      </c>
      <c r="C287" s="36"/>
      <c r="D287" s="72"/>
      <c r="E287" s="68"/>
      <c r="F287" s="70" t="str">
        <f>INDEX(PT_DIFFERENTIATION_VTAR,MATCH(A287,PT_DIFFERENTIATION_VTAR_ID,0))</f>
        <v>Тариф на транспортировку сточных вод</v>
      </c>
      <c r="G287" s="40" t="str">
        <f>INDEX(PT_DIFFERENTIATION_NTAR,MATCH(B287,PT_DIFFERENTIATION_NTAR_ID,0))</f>
        <v>Тариф на водоотведение (транспортировка)</v>
      </c>
      <c r="H287" s="41"/>
      <c r="I287" s="42">
        <v>44287</v>
      </c>
      <c r="J287" s="43">
        <v>44561</v>
      </c>
      <c r="K287" s="47">
        <v>0</v>
      </c>
      <c r="L287" s="41" t="s">
        <v>20</v>
      </c>
      <c r="M287" s="45"/>
      <c r="N287" s="5"/>
      <c r="O287" s="5"/>
    </row>
    <row r="288" spans="1:15" s="4" customFormat="1" ht="23.25" customHeight="1">
      <c r="A288" s="8"/>
      <c r="B288" s="8"/>
      <c r="C288" s="36"/>
      <c r="D288" s="77"/>
      <c r="E288" s="78"/>
      <c r="F288" s="78"/>
      <c r="G288" s="78"/>
      <c r="H288" s="21" t="s">
        <v>0</v>
      </c>
      <c r="I288" s="42">
        <v>44562</v>
      </c>
      <c r="J288" s="43">
        <v>44926</v>
      </c>
      <c r="K288" s="47">
        <v>0</v>
      </c>
      <c r="L288" s="41" t="s">
        <v>20</v>
      </c>
      <c r="M288" s="45"/>
      <c r="N288" s="5"/>
      <c r="O288" s="5"/>
    </row>
    <row r="289" spans="1:15" s="4" customFormat="1" ht="21" customHeight="1">
      <c r="A289" s="8"/>
      <c r="B289" s="8"/>
      <c r="C289" s="36"/>
      <c r="D289" s="77"/>
      <c r="E289" s="78"/>
      <c r="F289" s="78"/>
      <c r="G289" s="78"/>
      <c r="H289" s="21" t="s">
        <v>0</v>
      </c>
      <c r="I289" s="42">
        <v>44927.472500000003</v>
      </c>
      <c r="J289" s="43">
        <v>45291.472754629627</v>
      </c>
      <c r="K289" s="47">
        <v>0</v>
      </c>
      <c r="L289" s="41" t="s">
        <v>20</v>
      </c>
      <c r="M289" s="45"/>
      <c r="N289" s="5"/>
      <c r="O289" s="5"/>
    </row>
    <row r="290" spans="1:15" s="4" customFormat="1" ht="18.75" customHeight="1">
      <c r="A290" s="8"/>
      <c r="B290" s="8"/>
      <c r="C290" s="36" t="s">
        <v>23</v>
      </c>
      <c r="D290" s="72"/>
      <c r="E290" s="68"/>
      <c r="F290" s="70"/>
      <c r="G290" s="40"/>
      <c r="H290" s="46"/>
      <c r="I290" s="26" t="s">
        <v>22</v>
      </c>
      <c r="J290" s="27"/>
      <c r="K290" s="46"/>
      <c r="L290" s="28"/>
      <c r="M290" s="45"/>
      <c r="N290" s="5"/>
      <c r="O290" s="5"/>
    </row>
    <row r="291" spans="1:15" s="4" customFormat="1" ht="0.75" customHeight="1">
      <c r="A291" s="8"/>
      <c r="B291" s="8"/>
      <c r="C291" s="36" t="s">
        <v>69</v>
      </c>
      <c r="D291" s="72"/>
      <c r="E291" s="68"/>
      <c r="F291" s="70"/>
      <c r="G291" s="71"/>
      <c r="H291" s="46"/>
      <c r="I291" s="26"/>
      <c r="J291" s="27"/>
      <c r="K291" s="46"/>
      <c r="L291" s="28"/>
      <c r="M291" s="45"/>
      <c r="N291" s="5"/>
      <c r="O291" s="5"/>
    </row>
    <row r="292" spans="1:15" s="4" customFormat="1" ht="18.75" customHeight="1">
      <c r="A292" s="8" t="s">
        <v>65</v>
      </c>
      <c r="B292" s="8" t="s">
        <v>66</v>
      </c>
      <c r="C292" s="36"/>
      <c r="D292" s="72"/>
      <c r="E292" s="68"/>
      <c r="F292" s="70" t="str">
        <f>INDEX(PT_DIFFERENTIATION_VTAR,MATCH(A292,PT_DIFFERENTIATION_VTAR_ID,0))</f>
        <v>Тариф на подключение (технологическое присоединение) к централизованной системе водоотведения</v>
      </c>
      <c r="G292" s="40" t="str">
        <f>INDEX(PT_DIFFERENTIATION_NTAR,MATCH(B292,PT_DIFFERENTIATION_NTAR_ID,0))</f>
        <v>Тариф на подключение (технологическое присоединение) к централизованной системе водоотведения</v>
      </c>
      <c r="H292" s="41"/>
      <c r="I292" s="42">
        <v>44343</v>
      </c>
      <c r="J292" s="43">
        <v>45291</v>
      </c>
      <c r="K292" s="47">
        <v>0</v>
      </c>
      <c r="L292" s="41" t="s">
        <v>20</v>
      </c>
      <c r="M292" s="45"/>
      <c r="N292" s="5"/>
      <c r="O292" s="5"/>
    </row>
    <row r="293" spans="1:15" s="4" customFormat="1" ht="18.75" customHeight="1">
      <c r="A293" s="8"/>
      <c r="B293" s="8"/>
      <c r="C293" s="36" t="s">
        <v>23</v>
      </c>
      <c r="D293" s="72"/>
      <c r="E293" s="68"/>
      <c r="F293" s="70"/>
      <c r="G293" s="40"/>
      <c r="H293" s="46"/>
      <c r="I293" s="26" t="s">
        <v>22</v>
      </c>
      <c r="J293" s="27"/>
      <c r="K293" s="46"/>
      <c r="L293" s="28"/>
      <c r="M293" s="45"/>
      <c r="N293" s="5"/>
      <c r="O293" s="5"/>
    </row>
    <row r="294" spans="1:15" s="4" customFormat="1" ht="0.75" customHeight="1">
      <c r="A294" s="8"/>
      <c r="B294" s="8"/>
      <c r="C294" s="36" t="s">
        <v>69</v>
      </c>
      <c r="D294" s="72"/>
      <c r="E294" s="68"/>
      <c r="F294" s="70"/>
      <c r="G294" s="71"/>
      <c r="H294" s="46"/>
      <c r="I294" s="26"/>
      <c r="J294" s="27"/>
      <c r="K294" s="46"/>
      <c r="L294" s="28"/>
      <c r="M294" s="45"/>
      <c r="N294" s="5"/>
      <c r="O294" s="5"/>
    </row>
    <row r="295" spans="1:15" ht="25.5" customHeight="1">
      <c r="A295" s="8"/>
      <c r="B295" s="8"/>
      <c r="D295" s="14"/>
      <c r="E295" s="10" t="s">
        <v>71</v>
      </c>
      <c r="F295" s="66"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тарифов в предыдущий период регулирования (при их наличии), определенных в соответствии с Основами ценообразования в сфере водоснабжения и водоотведения</v>
      </c>
      <c r="G295" s="66"/>
      <c r="H295" s="66"/>
      <c r="I295" s="66"/>
      <c r="J295" s="66"/>
      <c r="K295" s="66"/>
      <c r="L295" s="66"/>
      <c r="M295" s="45"/>
    </row>
    <row r="296" spans="1:15" s="4" customFormat="1" ht="60.75" hidden="1" customHeight="1">
      <c r="A296" s="8" t="s">
        <v>18</v>
      </c>
      <c r="B296" s="8" t="s">
        <v>19</v>
      </c>
      <c r="C296" s="36"/>
      <c r="D296" s="72"/>
      <c r="E296" s="68"/>
      <c r="F296" s="70" t="str">
        <f>INDEX(PT_DIFFERENTIATION_VTAR,MATCH(A296,PT_DIFFERENTIATION_VTAR_ID,0))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96" s="40" t="str">
        <f>INDEX(PT_DIFFERENTIATION_NTAR,MATCH(B296,PT_DIFFERENTIATION_NTAR_ID,0))</f>
        <v/>
      </c>
      <c r="H296" s="41"/>
      <c r="I296" s="42"/>
      <c r="J296" s="43"/>
      <c r="K296" s="47"/>
      <c r="L296" s="41" t="s">
        <v>20</v>
      </c>
      <c r="M296" s="45"/>
      <c r="N296" s="5"/>
      <c r="O296" s="5"/>
    </row>
    <row r="297" spans="1:15" s="4" customFormat="1" ht="18.75" hidden="1" customHeight="1">
      <c r="A297" s="8"/>
      <c r="B297" s="8"/>
      <c r="C297" s="36" t="s">
        <v>23</v>
      </c>
      <c r="D297" s="72"/>
      <c r="E297" s="68"/>
      <c r="F297" s="70"/>
      <c r="G297" s="40"/>
      <c r="H297" s="46"/>
      <c r="I297" s="26" t="s">
        <v>22</v>
      </c>
      <c r="J297" s="27"/>
      <c r="K297" s="46"/>
      <c r="L297" s="28"/>
      <c r="M297" s="45"/>
      <c r="N297" s="5"/>
      <c r="O297" s="5"/>
    </row>
    <row r="298" spans="1:15" s="4" customFormat="1" ht="0.75" hidden="1" customHeight="1">
      <c r="A298" s="8"/>
      <c r="B298" s="8"/>
      <c r="C298" s="36" t="s">
        <v>69</v>
      </c>
      <c r="D298" s="72"/>
      <c r="E298" s="68"/>
      <c r="F298" s="70"/>
      <c r="G298" s="71"/>
      <c r="H298" s="46"/>
      <c r="I298" s="26"/>
      <c r="J298" s="27"/>
      <c r="K298" s="46"/>
      <c r="L298" s="28"/>
      <c r="M298" s="45"/>
      <c r="N298" s="5"/>
      <c r="O298" s="5"/>
    </row>
    <row r="299" spans="1:15" s="4" customFormat="1" ht="45" hidden="1" customHeight="1">
      <c r="A299" s="8" t="s">
        <v>30</v>
      </c>
      <c r="B299" s="8" t="s">
        <v>31</v>
      </c>
      <c r="C299" s="36"/>
      <c r="D299" s="72"/>
      <c r="E299" s="68"/>
      <c r="F299" s="70" t="str">
        <f>INDEX(PT_DIFFERENTIATION_VTAR,MATCH(A299,PT_DIFFERENTIATION_VTAR_ID,0))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99" s="40" t="str">
        <f>INDEX(PT_DIFFERENTIATION_NTAR,MATCH(B299,PT_DIFFERENTIATION_NTAR_ID,0))</f>
        <v/>
      </c>
      <c r="H299" s="41"/>
      <c r="I299" s="42"/>
      <c r="J299" s="43"/>
      <c r="K299" s="47"/>
      <c r="L299" s="41" t="s">
        <v>20</v>
      </c>
      <c r="M299" s="45"/>
      <c r="N299" s="5"/>
      <c r="O299" s="5"/>
    </row>
    <row r="300" spans="1:15" s="4" customFormat="1" ht="18.75" hidden="1" customHeight="1">
      <c r="A300" s="8"/>
      <c r="B300" s="8"/>
      <c r="C300" s="36" t="s">
        <v>23</v>
      </c>
      <c r="D300" s="72"/>
      <c r="E300" s="68"/>
      <c r="F300" s="70"/>
      <c r="G300" s="40"/>
      <c r="H300" s="46"/>
      <c r="I300" s="26" t="s">
        <v>22</v>
      </c>
      <c r="J300" s="27"/>
      <c r="K300" s="46"/>
      <c r="L300" s="28"/>
      <c r="M300" s="45"/>
      <c r="N300" s="5"/>
      <c r="O300" s="5"/>
    </row>
    <row r="301" spans="1:15" s="4" customFormat="1" ht="0.75" hidden="1" customHeight="1">
      <c r="A301" s="8"/>
      <c r="B301" s="8"/>
      <c r="C301" s="36" t="s">
        <v>69</v>
      </c>
      <c r="D301" s="72"/>
      <c r="E301" s="68"/>
      <c r="F301" s="70"/>
      <c r="G301" s="71"/>
      <c r="H301" s="46"/>
      <c r="I301" s="26"/>
      <c r="J301" s="27"/>
      <c r="K301" s="46"/>
      <c r="L301" s="28"/>
      <c r="M301" s="45"/>
      <c r="N301" s="5"/>
      <c r="O301" s="5"/>
    </row>
    <row r="302" spans="1:15" s="4" customFormat="1" ht="45" hidden="1" customHeight="1">
      <c r="A302" s="8" t="s">
        <v>32</v>
      </c>
      <c r="B302" s="8" t="s">
        <v>33</v>
      </c>
      <c r="C302" s="36"/>
      <c r="D302" s="72"/>
      <c r="E302" s="68"/>
      <c r="F302" s="70" t="str">
        <f>INDEX(PT_DIFFERENTIATION_VTAR,MATCH(A302,PT_DIFFERENTIATION_VTAR_ID,0))</f>
        <v>Тарифы на теплоноситель, поставляемый теплоснабжающими организациями потребителям, другим теплоснабжающим организациям</v>
      </c>
      <c r="G302" s="40" t="str">
        <f>INDEX(PT_DIFFERENTIATION_NTAR,MATCH(B302,PT_DIFFERENTIATION_NTAR_ID,0))</f>
        <v/>
      </c>
      <c r="H302" s="41"/>
      <c r="I302" s="42"/>
      <c r="J302" s="43"/>
      <c r="K302" s="47"/>
      <c r="L302" s="41" t="s">
        <v>20</v>
      </c>
      <c r="M302" s="45"/>
      <c r="N302" s="5"/>
      <c r="O302" s="5"/>
    </row>
    <row r="303" spans="1:15" s="4" customFormat="1" ht="18.75" hidden="1" customHeight="1">
      <c r="A303" s="8"/>
      <c r="B303" s="8"/>
      <c r="C303" s="36" t="s">
        <v>23</v>
      </c>
      <c r="D303" s="72"/>
      <c r="E303" s="68"/>
      <c r="F303" s="70"/>
      <c r="G303" s="40"/>
      <c r="H303" s="46"/>
      <c r="I303" s="26" t="s">
        <v>22</v>
      </c>
      <c r="J303" s="27"/>
      <c r="K303" s="46"/>
      <c r="L303" s="28"/>
      <c r="M303" s="45"/>
      <c r="N303" s="5"/>
      <c r="O303" s="5"/>
    </row>
    <row r="304" spans="1:15" s="4" customFormat="1" ht="0.75" hidden="1" customHeight="1">
      <c r="A304" s="8"/>
      <c r="B304" s="8"/>
      <c r="C304" s="36" t="s">
        <v>69</v>
      </c>
      <c r="D304" s="72"/>
      <c r="E304" s="68"/>
      <c r="F304" s="70"/>
      <c r="G304" s="71"/>
      <c r="H304" s="46"/>
      <c r="I304" s="26"/>
      <c r="J304" s="27"/>
      <c r="K304" s="46"/>
      <c r="L304" s="28"/>
      <c r="M304" s="45"/>
      <c r="N304" s="5"/>
      <c r="O304" s="5"/>
    </row>
    <row r="305" spans="1:15" s="4" customFormat="1" ht="45" hidden="1" customHeight="1">
      <c r="A305" s="8" t="s">
        <v>34</v>
      </c>
      <c r="B305" s="8" t="s">
        <v>35</v>
      </c>
      <c r="C305" s="36"/>
      <c r="D305" s="72"/>
      <c r="E305" s="68"/>
      <c r="F305" s="70" t="str">
        <f>INDEX(PT_DIFFERENTIATION_VTAR,MATCH(A305,PT_DIFFERENTIATION_VTAR_ID,0))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05" s="40" t="str">
        <f>INDEX(PT_DIFFERENTIATION_NTAR,MATCH(B305,PT_DIFFERENTIATION_NTAR_ID,0))</f>
        <v/>
      </c>
      <c r="H305" s="41"/>
      <c r="I305" s="42"/>
      <c r="J305" s="43"/>
      <c r="K305" s="47"/>
      <c r="L305" s="41" t="s">
        <v>20</v>
      </c>
      <c r="M305" s="45"/>
      <c r="N305" s="5"/>
      <c r="O305" s="5"/>
    </row>
    <row r="306" spans="1:15" s="4" customFormat="1" ht="18.75" hidden="1" customHeight="1">
      <c r="A306" s="8"/>
      <c r="B306" s="8"/>
      <c r="C306" s="36" t="s">
        <v>23</v>
      </c>
      <c r="D306" s="72"/>
      <c r="E306" s="68"/>
      <c r="F306" s="70"/>
      <c r="G306" s="40"/>
      <c r="H306" s="46"/>
      <c r="I306" s="26" t="s">
        <v>22</v>
      </c>
      <c r="J306" s="27"/>
      <c r="K306" s="46"/>
      <c r="L306" s="28"/>
      <c r="M306" s="45"/>
      <c r="N306" s="5"/>
      <c r="O306" s="5"/>
    </row>
    <row r="307" spans="1:15" s="4" customFormat="1" ht="0.75" hidden="1" customHeight="1">
      <c r="A307" s="8"/>
      <c r="B307" s="8"/>
      <c r="C307" s="36" t="s">
        <v>69</v>
      </c>
      <c r="D307" s="72"/>
      <c r="E307" s="68"/>
      <c r="F307" s="70"/>
      <c r="G307" s="71"/>
      <c r="H307" s="46"/>
      <c r="I307" s="26"/>
      <c r="J307" s="27"/>
      <c r="K307" s="46"/>
      <c r="L307" s="28"/>
      <c r="M307" s="45"/>
      <c r="N307" s="5"/>
      <c r="O307" s="5"/>
    </row>
    <row r="308" spans="1:15" s="4" customFormat="1" ht="18.75" hidden="1" customHeight="1">
      <c r="A308" s="8" t="s">
        <v>36</v>
      </c>
      <c r="B308" s="8" t="s">
        <v>37</v>
      </c>
      <c r="C308" s="36"/>
      <c r="D308" s="72"/>
      <c r="E308" s="68"/>
      <c r="F308" s="70" t="str">
        <f>INDEX(PT_DIFFERENTIATION_VTAR,MATCH(A308,PT_DIFFERENTIATION_VTAR_ID,0))</f>
        <v>Тарифы на услуги по передаче тепловой энергии</v>
      </c>
      <c r="G308" s="40" t="str">
        <f>INDEX(PT_DIFFERENTIATION_NTAR,MATCH(B308,PT_DIFFERENTIATION_NTAR_ID,0))</f>
        <v/>
      </c>
      <c r="H308" s="41"/>
      <c r="I308" s="42"/>
      <c r="J308" s="43"/>
      <c r="K308" s="47"/>
      <c r="L308" s="41" t="s">
        <v>20</v>
      </c>
      <c r="M308" s="45"/>
      <c r="N308" s="5"/>
      <c r="O308" s="5"/>
    </row>
    <row r="309" spans="1:15" s="4" customFormat="1" ht="18.75" hidden="1" customHeight="1">
      <c r="A309" s="8"/>
      <c r="B309" s="8"/>
      <c r="C309" s="36" t="s">
        <v>23</v>
      </c>
      <c r="D309" s="72"/>
      <c r="E309" s="68"/>
      <c r="F309" s="70"/>
      <c r="G309" s="40"/>
      <c r="H309" s="46"/>
      <c r="I309" s="26" t="s">
        <v>22</v>
      </c>
      <c r="J309" s="27"/>
      <c r="K309" s="46"/>
      <c r="L309" s="28"/>
      <c r="M309" s="45"/>
      <c r="N309" s="5"/>
      <c r="O309" s="5"/>
    </row>
    <row r="310" spans="1:15" s="4" customFormat="1" ht="0.75" hidden="1" customHeight="1">
      <c r="A310" s="8"/>
      <c r="B310" s="8"/>
      <c r="C310" s="36" t="s">
        <v>69</v>
      </c>
      <c r="D310" s="72"/>
      <c r="E310" s="68"/>
      <c r="F310" s="70"/>
      <c r="G310" s="71"/>
      <c r="H310" s="46"/>
      <c r="I310" s="26"/>
      <c r="J310" s="27"/>
      <c r="K310" s="46"/>
      <c r="L310" s="28"/>
      <c r="M310" s="45"/>
      <c r="N310" s="5"/>
      <c r="O310" s="5"/>
    </row>
    <row r="311" spans="1:15" s="4" customFormat="1" ht="18.75" hidden="1" customHeight="1">
      <c r="A311" s="8" t="s">
        <v>38</v>
      </c>
      <c r="B311" s="8" t="s">
        <v>39</v>
      </c>
      <c r="C311" s="36"/>
      <c r="D311" s="72"/>
      <c r="E311" s="68"/>
      <c r="F311" s="70" t="str">
        <f>INDEX(PT_DIFFERENTIATION_VTAR,MATCH(A311,PT_DIFFERENTIATION_VTAR_ID,0))</f>
        <v>Тарифы на услуги по передаче теплоносителя</v>
      </c>
      <c r="G311" s="40" t="str">
        <f>INDEX(PT_DIFFERENTIATION_NTAR,MATCH(B311,PT_DIFFERENTIATION_NTAR_ID,0))</f>
        <v/>
      </c>
      <c r="H311" s="41"/>
      <c r="I311" s="42"/>
      <c r="J311" s="43"/>
      <c r="K311" s="47"/>
      <c r="L311" s="41" t="s">
        <v>20</v>
      </c>
      <c r="M311" s="45"/>
      <c r="N311" s="5"/>
      <c r="O311" s="5"/>
    </row>
    <row r="312" spans="1:15" s="4" customFormat="1" ht="18.75" hidden="1" customHeight="1">
      <c r="A312" s="8"/>
      <c r="B312" s="8"/>
      <c r="C312" s="36" t="s">
        <v>23</v>
      </c>
      <c r="D312" s="72"/>
      <c r="E312" s="68"/>
      <c r="F312" s="70"/>
      <c r="G312" s="40"/>
      <c r="H312" s="46"/>
      <c r="I312" s="26" t="s">
        <v>22</v>
      </c>
      <c r="J312" s="27"/>
      <c r="K312" s="46"/>
      <c r="L312" s="28"/>
      <c r="M312" s="45"/>
      <c r="N312" s="5"/>
      <c r="O312" s="5"/>
    </row>
    <row r="313" spans="1:15" s="4" customFormat="1" ht="0.75" hidden="1" customHeight="1">
      <c r="A313" s="8"/>
      <c r="B313" s="8"/>
      <c r="C313" s="36" t="s">
        <v>69</v>
      </c>
      <c r="D313" s="72"/>
      <c r="E313" s="68"/>
      <c r="F313" s="70"/>
      <c r="G313" s="71"/>
      <c r="H313" s="46"/>
      <c r="I313" s="26"/>
      <c r="J313" s="27"/>
      <c r="K313" s="46"/>
      <c r="L313" s="28"/>
      <c r="M313" s="45"/>
      <c r="N313" s="5"/>
      <c r="O313" s="5"/>
    </row>
    <row r="314" spans="1:15" s="4" customFormat="1" ht="18.75" hidden="1" customHeight="1">
      <c r="A314" s="8" t="s">
        <v>40</v>
      </c>
      <c r="B314" s="8" t="s">
        <v>41</v>
      </c>
      <c r="C314" s="36"/>
      <c r="D314" s="72"/>
      <c r="E314" s="68"/>
      <c r="F314" s="70" t="str">
        <f>INDEX(PT_DIFFERENTIATION_VTAR,MATCH(A314,PT_DIFFERENTIATION_VTAR_ID,0))</f>
        <v>Плата за услуги по поддержанию резервной тепловой мощности при отсутствии потребления тепловой энергии</v>
      </c>
      <c r="G314" s="40" t="str">
        <f>INDEX(PT_DIFFERENTIATION_NTAR,MATCH(B314,PT_DIFFERENTIATION_NTAR_ID,0))</f>
        <v/>
      </c>
      <c r="H314" s="41"/>
      <c r="I314" s="42"/>
      <c r="J314" s="43"/>
      <c r="K314" s="47"/>
      <c r="L314" s="41" t="s">
        <v>20</v>
      </c>
      <c r="M314" s="45"/>
      <c r="N314" s="5"/>
      <c r="O314" s="5"/>
    </row>
    <row r="315" spans="1:15" s="4" customFormat="1" ht="18.75" hidden="1" customHeight="1">
      <c r="A315" s="8"/>
      <c r="B315" s="8"/>
      <c r="C315" s="36" t="s">
        <v>23</v>
      </c>
      <c r="D315" s="72"/>
      <c r="E315" s="68"/>
      <c r="F315" s="70"/>
      <c r="G315" s="40"/>
      <c r="H315" s="46"/>
      <c r="I315" s="26" t="s">
        <v>22</v>
      </c>
      <c r="J315" s="27"/>
      <c r="K315" s="46"/>
      <c r="L315" s="28"/>
      <c r="M315" s="45"/>
      <c r="N315" s="5"/>
      <c r="O315" s="5"/>
    </row>
    <row r="316" spans="1:15" s="4" customFormat="1" ht="0.75" hidden="1" customHeight="1">
      <c r="A316" s="8"/>
      <c r="B316" s="8"/>
      <c r="C316" s="36" t="s">
        <v>69</v>
      </c>
      <c r="D316" s="72"/>
      <c r="E316" s="68"/>
      <c r="F316" s="70"/>
      <c r="G316" s="71"/>
      <c r="H316" s="46"/>
      <c r="I316" s="26"/>
      <c r="J316" s="27"/>
      <c r="K316" s="46"/>
      <c r="L316" s="28"/>
      <c r="M316" s="45"/>
      <c r="N316" s="5"/>
      <c r="O316" s="5"/>
    </row>
    <row r="317" spans="1:15" s="4" customFormat="1" ht="18.75" hidden="1" customHeight="1">
      <c r="A317" s="8" t="s">
        <v>42</v>
      </c>
      <c r="B317" s="8" t="s">
        <v>43</v>
      </c>
      <c r="C317" s="36"/>
      <c r="D317" s="72"/>
      <c r="E317" s="68"/>
      <c r="F317" s="70" t="str">
        <f>INDEX(PT_DIFFERENTIATION_VTAR,MATCH(A317,PT_DIFFERENTIATION_VTAR_ID,0))</f>
        <v>Плата за подключение (технологическое присоединение) к системе теплоснабжения</v>
      </c>
      <c r="G317" s="40" t="str">
        <f>INDEX(PT_DIFFERENTIATION_NTAR,MATCH(B317,PT_DIFFERENTIATION_NTAR_ID,0))</f>
        <v/>
      </c>
      <c r="H317" s="41"/>
      <c r="I317" s="42"/>
      <c r="J317" s="43"/>
      <c r="K317" s="47"/>
      <c r="L317" s="41" t="s">
        <v>20</v>
      </c>
      <c r="M317" s="45"/>
      <c r="N317" s="5"/>
      <c r="O317" s="5"/>
    </row>
    <row r="318" spans="1:15" s="4" customFormat="1" ht="18.75" hidden="1" customHeight="1">
      <c r="A318" s="8"/>
      <c r="B318" s="8"/>
      <c r="C318" s="36" t="s">
        <v>23</v>
      </c>
      <c r="D318" s="72"/>
      <c r="E318" s="68"/>
      <c r="F318" s="70"/>
      <c r="G318" s="40"/>
      <c r="H318" s="46"/>
      <c r="I318" s="26" t="s">
        <v>22</v>
      </c>
      <c r="J318" s="27"/>
      <c r="K318" s="46"/>
      <c r="L318" s="28"/>
      <c r="M318" s="45"/>
      <c r="N318" s="5"/>
      <c r="O318" s="5"/>
    </row>
    <row r="319" spans="1:15" s="4" customFormat="1" ht="0.75" hidden="1" customHeight="1">
      <c r="A319" s="8"/>
      <c r="B319" s="8"/>
      <c r="C319" s="36" t="s">
        <v>69</v>
      </c>
      <c r="D319" s="72"/>
      <c r="E319" s="68"/>
      <c r="F319" s="70"/>
      <c r="G319" s="71"/>
      <c r="H319" s="46"/>
      <c r="I319" s="26"/>
      <c r="J319" s="27"/>
      <c r="K319" s="46"/>
      <c r="L319" s="28"/>
      <c r="M319" s="45"/>
      <c r="N319" s="5"/>
      <c r="O319" s="5"/>
    </row>
    <row r="320" spans="1:15" s="4" customFormat="1" ht="18.75" hidden="1" customHeight="1">
      <c r="A320" s="8" t="s">
        <v>44</v>
      </c>
      <c r="B320" s="8" t="s">
        <v>45</v>
      </c>
      <c r="C320" s="36"/>
      <c r="D320" s="72"/>
      <c r="E320" s="68"/>
      <c r="F320" s="70" t="str">
        <f>INDEX(PT_DIFFERENTIATION_VTAR,MATCH(A320,PT_DIFFERENTIATION_VTAR_ID,0))</f>
        <v>Тариф на питьевую воду (питьевое водоснабжение)</v>
      </c>
      <c r="G320" s="40" t="str">
        <f>INDEX(PT_DIFFERENTIATION_NTAR,MATCH(B320,PT_DIFFERENTIATION_NTAR_ID,0))</f>
        <v/>
      </c>
      <c r="H320" s="41"/>
      <c r="I320" s="42"/>
      <c r="J320" s="43"/>
      <c r="K320" s="47"/>
      <c r="L320" s="41" t="s">
        <v>20</v>
      </c>
      <c r="M320" s="45"/>
      <c r="N320" s="5"/>
      <c r="O320" s="5"/>
    </row>
    <row r="321" spans="1:15" s="4" customFormat="1" ht="18.75" hidden="1" customHeight="1">
      <c r="A321" s="8"/>
      <c r="B321" s="8"/>
      <c r="C321" s="36" t="s">
        <v>23</v>
      </c>
      <c r="D321" s="72"/>
      <c r="E321" s="68"/>
      <c r="F321" s="70"/>
      <c r="G321" s="40"/>
      <c r="H321" s="46"/>
      <c r="I321" s="26" t="s">
        <v>22</v>
      </c>
      <c r="J321" s="27"/>
      <c r="K321" s="46"/>
      <c r="L321" s="28"/>
      <c r="M321" s="45"/>
      <c r="N321" s="5"/>
      <c r="O321" s="5"/>
    </row>
    <row r="322" spans="1:15" s="4" customFormat="1" ht="0.75" hidden="1" customHeight="1">
      <c r="A322" s="8"/>
      <c r="B322" s="8"/>
      <c r="C322" s="36" t="s">
        <v>69</v>
      </c>
      <c r="D322" s="72"/>
      <c r="E322" s="68"/>
      <c r="F322" s="70"/>
      <c r="G322" s="71"/>
      <c r="H322" s="46"/>
      <c r="I322" s="26"/>
      <c r="J322" s="27"/>
      <c r="K322" s="46"/>
      <c r="L322" s="28"/>
      <c r="M322" s="45"/>
      <c r="N322" s="5"/>
      <c r="O322" s="5"/>
    </row>
    <row r="323" spans="1:15" s="4" customFormat="1" ht="18.75" hidden="1" customHeight="1">
      <c r="A323" s="8" t="s">
        <v>46</v>
      </c>
      <c r="B323" s="8" t="s">
        <v>47</v>
      </c>
      <c r="C323" s="36"/>
      <c r="D323" s="72"/>
      <c r="E323" s="68"/>
      <c r="F323" s="70" t="str">
        <f>INDEX(PT_DIFFERENTIATION_VTAR,MATCH(A323,PT_DIFFERENTIATION_VTAR_ID,0))</f>
        <v>Тариф на техническую воду</v>
      </c>
      <c r="G323" s="40" t="str">
        <f>INDEX(PT_DIFFERENTIATION_NTAR,MATCH(B323,PT_DIFFERENTIATION_NTAR_ID,0))</f>
        <v/>
      </c>
      <c r="H323" s="41"/>
      <c r="I323" s="42"/>
      <c r="J323" s="43"/>
      <c r="K323" s="47"/>
      <c r="L323" s="41" t="s">
        <v>20</v>
      </c>
      <c r="M323" s="45"/>
      <c r="N323" s="5"/>
      <c r="O323" s="5"/>
    </row>
    <row r="324" spans="1:15" s="4" customFormat="1" ht="18.75" hidden="1" customHeight="1">
      <c r="A324" s="8"/>
      <c r="B324" s="8"/>
      <c r="C324" s="36" t="s">
        <v>23</v>
      </c>
      <c r="D324" s="72"/>
      <c r="E324" s="68"/>
      <c r="F324" s="70"/>
      <c r="G324" s="40"/>
      <c r="H324" s="46"/>
      <c r="I324" s="26" t="s">
        <v>22</v>
      </c>
      <c r="J324" s="27"/>
      <c r="K324" s="46"/>
      <c r="L324" s="28"/>
      <c r="M324" s="45"/>
      <c r="N324" s="5"/>
      <c r="O324" s="5"/>
    </row>
    <row r="325" spans="1:15" s="4" customFormat="1" ht="0.75" hidden="1" customHeight="1">
      <c r="A325" s="8"/>
      <c r="B325" s="8"/>
      <c r="C325" s="36" t="s">
        <v>69</v>
      </c>
      <c r="D325" s="72"/>
      <c r="E325" s="68"/>
      <c r="F325" s="70"/>
      <c r="G325" s="71"/>
      <c r="H325" s="46"/>
      <c r="I325" s="26"/>
      <c r="J325" s="27"/>
      <c r="K325" s="46"/>
      <c r="L325" s="28"/>
      <c r="M325" s="45"/>
      <c r="N325" s="5"/>
      <c r="O325" s="5"/>
    </row>
    <row r="326" spans="1:15" s="4" customFormat="1" ht="18.75" hidden="1" customHeight="1">
      <c r="A326" s="8" t="s">
        <v>48</v>
      </c>
      <c r="B326" s="8" t="s">
        <v>49</v>
      </c>
      <c r="C326" s="36"/>
      <c r="D326" s="72"/>
      <c r="E326" s="68"/>
      <c r="F326" s="70" t="str">
        <f>INDEX(PT_DIFFERENTIATION_VTAR,MATCH(A326,PT_DIFFERENTIATION_VTAR_ID,0))</f>
        <v>Тариф на транспортировку воды</v>
      </c>
      <c r="G326" s="40" t="str">
        <f>INDEX(PT_DIFFERENTIATION_NTAR,MATCH(B326,PT_DIFFERENTIATION_NTAR_ID,0))</f>
        <v/>
      </c>
      <c r="H326" s="41"/>
      <c r="I326" s="42"/>
      <c r="J326" s="43"/>
      <c r="K326" s="47"/>
      <c r="L326" s="41" t="s">
        <v>20</v>
      </c>
      <c r="M326" s="45"/>
      <c r="N326" s="5"/>
      <c r="O326" s="5"/>
    </row>
    <row r="327" spans="1:15" s="4" customFormat="1" ht="18.75" hidden="1" customHeight="1">
      <c r="A327" s="8"/>
      <c r="B327" s="8"/>
      <c r="C327" s="36" t="s">
        <v>23</v>
      </c>
      <c r="D327" s="72"/>
      <c r="E327" s="68"/>
      <c r="F327" s="70"/>
      <c r="G327" s="40"/>
      <c r="H327" s="46"/>
      <c r="I327" s="26" t="s">
        <v>22</v>
      </c>
      <c r="J327" s="27"/>
      <c r="K327" s="46"/>
      <c r="L327" s="28"/>
      <c r="M327" s="45"/>
      <c r="N327" s="5"/>
      <c r="O327" s="5"/>
    </row>
    <row r="328" spans="1:15" s="4" customFormat="1" ht="0.75" hidden="1" customHeight="1">
      <c r="A328" s="8"/>
      <c r="B328" s="8"/>
      <c r="C328" s="36" t="s">
        <v>69</v>
      </c>
      <c r="D328" s="72"/>
      <c r="E328" s="68"/>
      <c r="F328" s="70"/>
      <c r="G328" s="71"/>
      <c r="H328" s="46"/>
      <c r="I328" s="26"/>
      <c r="J328" s="27"/>
      <c r="K328" s="46"/>
      <c r="L328" s="28"/>
      <c r="M328" s="45"/>
      <c r="N328" s="5"/>
      <c r="O328" s="5"/>
    </row>
    <row r="329" spans="1:15" s="4" customFormat="1" ht="18.75" hidden="1" customHeight="1">
      <c r="A329" s="8" t="s">
        <v>50</v>
      </c>
      <c r="B329" s="8" t="s">
        <v>51</v>
      </c>
      <c r="C329" s="36"/>
      <c r="D329" s="72"/>
      <c r="E329" s="68"/>
      <c r="F329" s="70" t="str">
        <f>INDEX(PT_DIFFERENTIATION_VTAR,MATCH(A329,PT_DIFFERENTIATION_VTAR_ID,0))</f>
        <v>Тариф на подвоз воды</v>
      </c>
      <c r="G329" s="40" t="str">
        <f>INDEX(PT_DIFFERENTIATION_NTAR,MATCH(B329,PT_DIFFERENTIATION_NTAR_ID,0))</f>
        <v/>
      </c>
      <c r="H329" s="41"/>
      <c r="I329" s="42"/>
      <c r="J329" s="43"/>
      <c r="K329" s="47"/>
      <c r="L329" s="41" t="s">
        <v>20</v>
      </c>
      <c r="M329" s="45"/>
      <c r="N329" s="5"/>
      <c r="O329" s="5"/>
    </row>
    <row r="330" spans="1:15" s="4" customFormat="1" ht="18.75" hidden="1" customHeight="1">
      <c r="A330" s="8"/>
      <c r="B330" s="8"/>
      <c r="C330" s="36" t="s">
        <v>23</v>
      </c>
      <c r="D330" s="72"/>
      <c r="E330" s="68"/>
      <c r="F330" s="70"/>
      <c r="G330" s="40"/>
      <c r="H330" s="46"/>
      <c r="I330" s="26" t="s">
        <v>22</v>
      </c>
      <c r="J330" s="27"/>
      <c r="K330" s="46"/>
      <c r="L330" s="28"/>
      <c r="M330" s="45"/>
      <c r="N330" s="5"/>
      <c r="O330" s="5"/>
    </row>
    <row r="331" spans="1:15" s="4" customFormat="1" ht="0.75" hidden="1" customHeight="1">
      <c r="A331" s="8"/>
      <c r="B331" s="8"/>
      <c r="C331" s="36" t="s">
        <v>69</v>
      </c>
      <c r="D331" s="72"/>
      <c r="E331" s="68"/>
      <c r="F331" s="70"/>
      <c r="G331" s="71"/>
      <c r="H331" s="46"/>
      <c r="I331" s="26"/>
      <c r="J331" s="27"/>
      <c r="K331" s="46"/>
      <c r="L331" s="28"/>
      <c r="M331" s="45"/>
      <c r="N331" s="5"/>
      <c r="O331" s="5"/>
    </row>
    <row r="332" spans="1:15" s="4" customFormat="1" ht="18.75" hidden="1" customHeight="1">
      <c r="A332" s="8" t="s">
        <v>52</v>
      </c>
      <c r="B332" s="8" t="s">
        <v>53</v>
      </c>
      <c r="C332" s="36"/>
      <c r="D332" s="72"/>
      <c r="E332" s="68"/>
      <c r="F332" s="70" t="str">
        <f>INDEX(PT_DIFFERENTIATION_VTAR,MATCH(A332,PT_DIFFERENTIATION_VTAR_ID,0))</f>
        <v>Тариф на подключение (технологическое присоединение) к централизованной системе холодного водоснабжения</v>
      </c>
      <c r="G332" s="40" t="str">
        <f>INDEX(PT_DIFFERENTIATION_NTAR,MATCH(B332,PT_DIFFERENTIATION_NTAR_ID,0))</f>
        <v/>
      </c>
      <c r="H332" s="41"/>
      <c r="I332" s="42"/>
      <c r="J332" s="43"/>
      <c r="K332" s="47"/>
      <c r="L332" s="41" t="s">
        <v>20</v>
      </c>
      <c r="M332" s="45"/>
      <c r="N332" s="5"/>
      <c r="O332" s="5"/>
    </row>
    <row r="333" spans="1:15" s="4" customFormat="1" ht="18.75" hidden="1" customHeight="1">
      <c r="A333" s="8"/>
      <c r="B333" s="8"/>
      <c r="C333" s="36" t="s">
        <v>23</v>
      </c>
      <c r="D333" s="72"/>
      <c r="E333" s="68"/>
      <c r="F333" s="70"/>
      <c r="G333" s="40"/>
      <c r="H333" s="46"/>
      <c r="I333" s="26" t="s">
        <v>22</v>
      </c>
      <c r="J333" s="27"/>
      <c r="K333" s="46"/>
      <c r="L333" s="28"/>
      <c r="M333" s="45"/>
      <c r="N333" s="5"/>
      <c r="O333" s="5"/>
    </row>
    <row r="334" spans="1:15" s="4" customFormat="1" ht="0.75" hidden="1" customHeight="1">
      <c r="A334" s="8"/>
      <c r="B334" s="8"/>
      <c r="C334" s="36" t="s">
        <v>69</v>
      </c>
      <c r="D334" s="72"/>
      <c r="E334" s="68"/>
      <c r="F334" s="70"/>
      <c r="G334" s="71"/>
      <c r="H334" s="46"/>
      <c r="I334" s="26"/>
      <c r="J334" s="27"/>
      <c r="K334" s="46"/>
      <c r="L334" s="28"/>
      <c r="M334" s="45"/>
      <c r="N334" s="5"/>
      <c r="O334" s="5"/>
    </row>
    <row r="335" spans="1:15" s="4" customFormat="1" ht="18.75" hidden="1" customHeight="1">
      <c r="A335" s="8" t="s">
        <v>54</v>
      </c>
      <c r="B335" s="8" t="s">
        <v>55</v>
      </c>
      <c r="C335" s="36"/>
      <c r="D335" s="72"/>
      <c r="E335" s="68"/>
      <c r="F335" s="70" t="str">
        <f>INDEX(PT_DIFFERENTIATION_VTAR,MATCH(A335,PT_DIFFERENTIATION_VTAR_ID,0))</f>
        <v>Тариф на горячую воду (горячее водоснабжение)</v>
      </c>
      <c r="G335" s="40" t="str">
        <f>INDEX(PT_DIFFERENTIATION_NTAR,MATCH(B335,PT_DIFFERENTIATION_NTAR_ID,0))</f>
        <v/>
      </c>
      <c r="H335" s="41"/>
      <c r="I335" s="42"/>
      <c r="J335" s="43"/>
      <c r="K335" s="47"/>
      <c r="L335" s="41" t="s">
        <v>20</v>
      </c>
      <c r="M335" s="45"/>
      <c r="N335" s="5"/>
      <c r="O335" s="5"/>
    </row>
    <row r="336" spans="1:15" s="4" customFormat="1" ht="18.75" hidden="1" customHeight="1">
      <c r="A336" s="8"/>
      <c r="B336" s="8"/>
      <c r="C336" s="36" t="s">
        <v>23</v>
      </c>
      <c r="D336" s="72"/>
      <c r="E336" s="68"/>
      <c r="F336" s="70"/>
      <c r="G336" s="40"/>
      <c r="H336" s="46"/>
      <c r="I336" s="26" t="s">
        <v>22</v>
      </c>
      <c r="J336" s="27"/>
      <c r="K336" s="46"/>
      <c r="L336" s="28"/>
      <c r="M336" s="45"/>
      <c r="N336" s="5"/>
      <c r="O336" s="5"/>
    </row>
    <row r="337" spans="1:15" s="4" customFormat="1" ht="0.75" hidden="1" customHeight="1">
      <c r="A337" s="8"/>
      <c r="B337" s="8"/>
      <c r="C337" s="36" t="s">
        <v>69</v>
      </c>
      <c r="D337" s="72"/>
      <c r="E337" s="68"/>
      <c r="F337" s="70"/>
      <c r="G337" s="71"/>
      <c r="H337" s="46"/>
      <c r="I337" s="26"/>
      <c r="J337" s="27"/>
      <c r="K337" s="46"/>
      <c r="L337" s="28"/>
      <c r="M337" s="45"/>
      <c r="N337" s="5"/>
      <c r="O337" s="5"/>
    </row>
    <row r="338" spans="1:15" s="4" customFormat="1" ht="18.75" hidden="1" customHeight="1">
      <c r="A338" s="8" t="s">
        <v>56</v>
      </c>
      <c r="B338" s="8" t="s">
        <v>57</v>
      </c>
      <c r="C338" s="36"/>
      <c r="D338" s="72"/>
      <c r="E338" s="68"/>
      <c r="F338" s="70" t="str">
        <f>INDEX(PT_DIFFERENTIATION_VTAR,MATCH(A338,PT_DIFFERENTIATION_VTAR_ID,0))</f>
        <v>Тариф на транспортировку горячей воды</v>
      </c>
      <c r="G338" s="40" t="str">
        <f>INDEX(PT_DIFFERENTIATION_NTAR,MATCH(B338,PT_DIFFERENTIATION_NTAR_ID,0))</f>
        <v/>
      </c>
      <c r="H338" s="41"/>
      <c r="I338" s="42"/>
      <c r="J338" s="43"/>
      <c r="K338" s="47"/>
      <c r="L338" s="41" t="s">
        <v>20</v>
      </c>
      <c r="M338" s="45"/>
      <c r="N338" s="5"/>
      <c r="O338" s="5"/>
    </row>
    <row r="339" spans="1:15" s="4" customFormat="1" ht="18.75" hidden="1" customHeight="1">
      <c r="A339" s="8"/>
      <c r="B339" s="8"/>
      <c r="C339" s="36" t="s">
        <v>23</v>
      </c>
      <c r="D339" s="72"/>
      <c r="E339" s="68"/>
      <c r="F339" s="70"/>
      <c r="G339" s="40"/>
      <c r="H339" s="46"/>
      <c r="I339" s="26" t="s">
        <v>22</v>
      </c>
      <c r="J339" s="27"/>
      <c r="K339" s="46"/>
      <c r="L339" s="28"/>
      <c r="M339" s="45"/>
      <c r="N339" s="5"/>
      <c r="O339" s="5"/>
    </row>
    <row r="340" spans="1:15" s="4" customFormat="1" ht="0.75" hidden="1" customHeight="1">
      <c r="A340" s="8"/>
      <c r="B340" s="8"/>
      <c r="C340" s="36" t="s">
        <v>69</v>
      </c>
      <c r="D340" s="72"/>
      <c r="E340" s="68"/>
      <c r="F340" s="70"/>
      <c r="G340" s="71"/>
      <c r="H340" s="46"/>
      <c r="I340" s="26"/>
      <c r="J340" s="27"/>
      <c r="K340" s="46"/>
      <c r="L340" s="28"/>
      <c r="M340" s="45"/>
      <c r="N340" s="5"/>
      <c r="O340" s="5"/>
    </row>
    <row r="341" spans="1:15" s="4" customFormat="1" ht="18.75" hidden="1" customHeight="1">
      <c r="A341" s="8" t="s">
        <v>58</v>
      </c>
      <c r="B341" s="8" t="s">
        <v>59</v>
      </c>
      <c r="C341" s="36"/>
      <c r="D341" s="72"/>
      <c r="E341" s="68"/>
      <c r="F341" s="70" t="str">
        <f>INDEX(PT_DIFFERENTIATION_VTAR,MATCH(A341,PT_DIFFERENTIATION_VTAR_ID,0))</f>
        <v>Тариф на подключение (технологическое присоединение) к централизованной системе горячего водоснабжения</v>
      </c>
      <c r="G341" s="40" t="str">
        <f>INDEX(PT_DIFFERENTIATION_NTAR,MATCH(B341,PT_DIFFERENTIATION_NTAR_ID,0))</f>
        <v/>
      </c>
      <c r="H341" s="41"/>
      <c r="I341" s="42"/>
      <c r="J341" s="43"/>
      <c r="K341" s="47"/>
      <c r="L341" s="41" t="s">
        <v>20</v>
      </c>
      <c r="M341" s="45"/>
      <c r="N341" s="5"/>
      <c r="O341" s="5"/>
    </row>
    <row r="342" spans="1:15" s="4" customFormat="1" ht="18.75" hidden="1" customHeight="1">
      <c r="A342" s="8"/>
      <c r="B342" s="8"/>
      <c r="C342" s="36" t="s">
        <v>23</v>
      </c>
      <c r="D342" s="72"/>
      <c r="E342" s="68"/>
      <c r="F342" s="70"/>
      <c r="G342" s="40"/>
      <c r="H342" s="46"/>
      <c r="I342" s="26" t="s">
        <v>22</v>
      </c>
      <c r="J342" s="27"/>
      <c r="K342" s="46"/>
      <c r="L342" s="28"/>
      <c r="M342" s="45"/>
      <c r="N342" s="5"/>
      <c r="O342" s="5"/>
    </row>
    <row r="343" spans="1:15" s="4" customFormat="1" ht="0.75" hidden="1" customHeight="1">
      <c r="A343" s="8"/>
      <c r="B343" s="8"/>
      <c r="C343" s="36" t="s">
        <v>69</v>
      </c>
      <c r="D343" s="72"/>
      <c r="E343" s="68"/>
      <c r="F343" s="70"/>
      <c r="G343" s="71"/>
      <c r="H343" s="46"/>
      <c r="I343" s="26"/>
      <c r="J343" s="27"/>
      <c r="K343" s="46"/>
      <c r="L343" s="28"/>
      <c r="M343" s="45"/>
      <c r="N343" s="5"/>
      <c r="O343" s="5"/>
    </row>
    <row r="344" spans="1:15" s="4" customFormat="1" ht="19.899999999999999" customHeight="1">
      <c r="A344" s="8" t="s">
        <v>60</v>
      </c>
      <c r="B344" s="8" t="s">
        <v>61</v>
      </c>
      <c r="C344" s="36"/>
      <c r="D344" s="72"/>
      <c r="E344" s="68"/>
      <c r="F344" s="70" t="str">
        <f>INDEX(PT_DIFFERENTIATION_VTAR,MATCH(A344,PT_DIFFERENTIATION_VTAR_ID,0))</f>
        <v>Тариф на водоотведение</v>
      </c>
      <c r="G344" s="40" t="str">
        <f>INDEX(PT_DIFFERENTIATION_NTAR,MATCH(B344,PT_DIFFERENTIATION_NTAR_ID,0))</f>
        <v>Тариф на водоотведение (очистка)</v>
      </c>
      <c r="H344" s="41"/>
      <c r="I344" s="42">
        <v>44287</v>
      </c>
      <c r="J344" s="43">
        <v>44561</v>
      </c>
      <c r="K344" s="47">
        <v>-44972.94</v>
      </c>
      <c r="L344" s="41" t="s">
        <v>20</v>
      </c>
      <c r="M344" s="45"/>
      <c r="N344" s="5"/>
      <c r="O344" s="5"/>
    </row>
    <row r="345" spans="1:15" s="4" customFormat="1" ht="19.899999999999999" customHeight="1">
      <c r="A345" s="8"/>
      <c r="B345" s="8"/>
      <c r="C345" s="36"/>
      <c r="D345" s="77"/>
      <c r="E345" s="78"/>
      <c r="F345" s="78"/>
      <c r="G345" s="78"/>
      <c r="H345" s="21" t="s">
        <v>0</v>
      </c>
      <c r="I345" s="42">
        <v>44562</v>
      </c>
      <c r="J345" s="43">
        <v>44926</v>
      </c>
      <c r="K345" s="47">
        <v>-31597.87</v>
      </c>
      <c r="L345" s="41" t="s">
        <v>20</v>
      </c>
      <c r="M345" s="45"/>
      <c r="N345" s="5"/>
      <c r="O345" s="5"/>
    </row>
    <row r="346" spans="1:15" s="4" customFormat="1" ht="16.899999999999999" customHeight="1">
      <c r="A346" s="8"/>
      <c r="B346" s="8"/>
      <c r="C346" s="36"/>
      <c r="D346" s="77"/>
      <c r="E346" s="78"/>
      <c r="F346" s="78"/>
      <c r="G346" s="78"/>
      <c r="H346" s="21" t="s">
        <v>0</v>
      </c>
      <c r="I346" s="42">
        <v>44927.474236111113</v>
      </c>
      <c r="J346" s="43">
        <v>45291.474432870367</v>
      </c>
      <c r="K346" s="47">
        <v>33117.82</v>
      </c>
      <c r="L346" s="41" t="s">
        <v>20</v>
      </c>
      <c r="M346" s="45"/>
      <c r="N346" s="5"/>
      <c r="O346" s="5"/>
    </row>
    <row r="347" spans="1:15" s="4" customFormat="1" ht="18.399999999999999" customHeight="1">
      <c r="A347" s="8"/>
      <c r="B347" s="8"/>
      <c r="C347" s="36"/>
      <c r="D347" s="77"/>
      <c r="E347" s="78"/>
      <c r="F347" s="78"/>
      <c r="G347" s="78"/>
      <c r="H347" s="21" t="s">
        <v>0</v>
      </c>
      <c r="I347" s="42">
        <v>45292.474548611113</v>
      </c>
      <c r="J347" s="43">
        <v>45657.474641203706</v>
      </c>
      <c r="K347" s="47">
        <v>38591</v>
      </c>
      <c r="L347" s="41" t="s">
        <v>20</v>
      </c>
      <c r="M347" s="45"/>
      <c r="N347" s="5"/>
      <c r="O347" s="5"/>
    </row>
    <row r="348" spans="1:15" s="4" customFormat="1" ht="18.75" customHeight="1">
      <c r="A348" s="8"/>
      <c r="B348" s="8"/>
      <c r="C348" s="36" t="s">
        <v>23</v>
      </c>
      <c r="D348" s="72"/>
      <c r="E348" s="68"/>
      <c r="F348" s="70"/>
      <c r="G348" s="40"/>
      <c r="H348" s="46"/>
      <c r="I348" s="26" t="s">
        <v>22</v>
      </c>
      <c r="J348" s="27"/>
      <c r="K348" s="46"/>
      <c r="L348" s="28"/>
      <c r="M348" s="45"/>
      <c r="N348" s="5"/>
      <c r="O348" s="5"/>
    </row>
    <row r="349" spans="1:15" s="4" customFormat="1" ht="0.75" customHeight="1">
      <c r="A349" s="8"/>
      <c r="B349" s="8"/>
      <c r="C349" s="36" t="s">
        <v>69</v>
      </c>
      <c r="D349" s="72"/>
      <c r="E349" s="68"/>
      <c r="F349" s="70"/>
      <c r="G349" s="71"/>
      <c r="H349" s="46"/>
      <c r="I349" s="26"/>
      <c r="J349" s="27"/>
      <c r="K349" s="46"/>
      <c r="L349" s="28"/>
      <c r="M349" s="45"/>
      <c r="N349" s="5"/>
      <c r="O349" s="5"/>
    </row>
    <row r="350" spans="1:15" s="4" customFormat="1" ht="20.85" customHeight="1">
      <c r="A350" s="8" t="s">
        <v>63</v>
      </c>
      <c r="B350" s="8" t="s">
        <v>64</v>
      </c>
      <c r="C350" s="36"/>
      <c r="D350" s="72"/>
      <c r="E350" s="68"/>
      <c r="F350" s="70" t="str">
        <f>INDEX(PT_DIFFERENTIATION_VTAR,MATCH(A350,PT_DIFFERENTIATION_VTAR_ID,0))</f>
        <v>Тариф на транспортировку сточных вод</v>
      </c>
      <c r="G350" s="40" t="str">
        <f>INDEX(PT_DIFFERENTIATION_NTAR,MATCH(B350,PT_DIFFERENTIATION_NTAR_ID,0))</f>
        <v>Тариф на водоотведение (транспортировка)</v>
      </c>
      <c r="H350" s="41"/>
      <c r="I350" s="42">
        <v>44287</v>
      </c>
      <c r="J350" s="43">
        <v>44561</v>
      </c>
      <c r="K350" s="47">
        <v>-12718.37</v>
      </c>
      <c r="L350" s="41" t="s">
        <v>20</v>
      </c>
      <c r="M350" s="45"/>
      <c r="N350" s="5"/>
      <c r="O350" s="5"/>
    </row>
    <row r="351" spans="1:15" s="4" customFormat="1" ht="20.85" customHeight="1">
      <c r="A351" s="8"/>
      <c r="B351" s="8"/>
      <c r="C351" s="36"/>
      <c r="D351" s="77"/>
      <c r="E351" s="78"/>
      <c r="F351" s="78"/>
      <c r="G351" s="78"/>
      <c r="H351" s="21" t="s">
        <v>0</v>
      </c>
      <c r="I351" s="42">
        <v>44562</v>
      </c>
      <c r="J351" s="43">
        <v>44926</v>
      </c>
      <c r="K351" s="47">
        <v>-12214.19</v>
      </c>
      <c r="L351" s="41" t="s">
        <v>20</v>
      </c>
      <c r="M351" s="45"/>
      <c r="N351" s="5"/>
      <c r="O351" s="5"/>
    </row>
    <row r="352" spans="1:15" s="4" customFormat="1" ht="18.399999999999999" customHeight="1">
      <c r="A352" s="8"/>
      <c r="B352" s="8"/>
      <c r="C352" s="36"/>
      <c r="D352" s="77"/>
      <c r="E352" s="78"/>
      <c r="F352" s="78"/>
      <c r="G352" s="78"/>
      <c r="H352" s="21" t="s">
        <v>0</v>
      </c>
      <c r="I352" s="42">
        <v>44927.474733796298</v>
      </c>
      <c r="J352" s="43">
        <v>45291.474872685183</v>
      </c>
      <c r="K352" s="47">
        <v>14469.07</v>
      </c>
      <c r="L352" s="41" t="s">
        <v>20</v>
      </c>
      <c r="M352" s="45"/>
      <c r="N352" s="5"/>
      <c r="O352" s="5"/>
    </row>
    <row r="353" spans="1:15" s="4" customFormat="1" ht="20.100000000000001" customHeight="1">
      <c r="A353" s="8"/>
      <c r="B353" s="8"/>
      <c r="C353" s="36"/>
      <c r="D353" s="77"/>
      <c r="E353" s="78"/>
      <c r="F353" s="78"/>
      <c r="G353" s="78"/>
      <c r="H353" s="21" t="s">
        <v>0</v>
      </c>
      <c r="I353" s="42">
        <v>45292.474988425929</v>
      </c>
      <c r="J353" s="43">
        <v>45657.475069444445</v>
      </c>
      <c r="K353" s="47">
        <v>27928.21</v>
      </c>
      <c r="L353" s="41" t="s">
        <v>20</v>
      </c>
      <c r="M353" s="45"/>
      <c r="N353" s="5"/>
      <c r="O353" s="5"/>
    </row>
    <row r="354" spans="1:15" s="4" customFormat="1" ht="18.75" customHeight="1">
      <c r="A354" s="8"/>
      <c r="B354" s="8"/>
      <c r="C354" s="36" t="s">
        <v>23</v>
      </c>
      <c r="D354" s="72"/>
      <c r="E354" s="68"/>
      <c r="F354" s="70"/>
      <c r="G354" s="40"/>
      <c r="H354" s="46"/>
      <c r="I354" s="26" t="s">
        <v>22</v>
      </c>
      <c r="J354" s="27"/>
      <c r="K354" s="46"/>
      <c r="L354" s="28"/>
      <c r="M354" s="45"/>
      <c r="N354" s="5"/>
      <c r="O354" s="5"/>
    </row>
    <row r="355" spans="1:15" s="4" customFormat="1" ht="0.75" customHeight="1">
      <c r="A355" s="8"/>
      <c r="B355" s="8"/>
      <c r="C355" s="36" t="s">
        <v>69</v>
      </c>
      <c r="D355" s="72"/>
      <c r="E355" s="68"/>
      <c r="F355" s="70"/>
      <c r="G355" s="71"/>
      <c r="H355" s="46"/>
      <c r="I355" s="26"/>
      <c r="J355" s="27"/>
      <c r="K355" s="46"/>
      <c r="L355" s="28"/>
      <c r="M355" s="45"/>
      <c r="N355" s="5"/>
      <c r="O355" s="5"/>
    </row>
    <row r="356" spans="1:15" s="4" customFormat="1" ht="18.75" customHeight="1">
      <c r="A356" s="8" t="s">
        <v>65</v>
      </c>
      <c r="B356" s="8" t="s">
        <v>66</v>
      </c>
      <c r="C356" s="36"/>
      <c r="D356" s="72"/>
      <c r="E356" s="68"/>
      <c r="F356" s="70" t="str">
        <f>INDEX(PT_DIFFERENTIATION_VTAR,MATCH(A356,PT_DIFFERENTIATION_VTAR_ID,0))</f>
        <v>Тариф на подключение (технологическое присоединение) к централизованной системе водоотведения</v>
      </c>
      <c r="G356" s="40" t="str">
        <f>INDEX(PT_DIFFERENTIATION_NTAR,MATCH(B356,PT_DIFFERENTIATION_NTAR_ID,0))</f>
        <v>Тариф на подключение (технологическое присоединение) к централизованной системе водоотведения</v>
      </c>
      <c r="H356" s="41"/>
      <c r="I356" s="42">
        <v>44343</v>
      </c>
      <c r="J356" s="43">
        <v>45657</v>
      </c>
      <c r="K356" s="47">
        <v>0</v>
      </c>
      <c r="L356" s="41" t="s">
        <v>20</v>
      </c>
      <c r="M356" s="45"/>
      <c r="N356" s="5"/>
      <c r="O356" s="5"/>
    </row>
    <row r="357" spans="1:15" s="4" customFormat="1" ht="44.25" customHeight="1">
      <c r="A357" s="8"/>
      <c r="B357" s="8"/>
      <c r="C357" s="36" t="s">
        <v>23</v>
      </c>
      <c r="D357" s="72"/>
      <c r="E357" s="68"/>
      <c r="F357" s="70"/>
      <c r="G357" s="40"/>
      <c r="H357" s="46"/>
      <c r="I357" s="26" t="s">
        <v>22</v>
      </c>
      <c r="J357" s="27"/>
      <c r="K357" s="46"/>
      <c r="L357" s="28"/>
      <c r="M357" s="45"/>
      <c r="N357" s="5"/>
      <c r="O357" s="5"/>
    </row>
    <row r="358" spans="1:15" s="4" customFormat="1" ht="0.75" customHeight="1">
      <c r="A358" s="8"/>
      <c r="B358" s="8"/>
      <c r="C358" s="36" t="s">
        <v>69</v>
      </c>
      <c r="D358" s="72"/>
      <c r="E358" s="68"/>
      <c r="F358" s="70"/>
      <c r="G358" s="71"/>
      <c r="H358" s="46"/>
      <c r="I358" s="26"/>
      <c r="J358" s="27"/>
      <c r="K358" s="46"/>
      <c r="L358" s="28"/>
      <c r="M358" s="45"/>
      <c r="N358" s="5"/>
      <c r="O358" s="5"/>
    </row>
    <row r="359" spans="1:15" s="8" customFormat="1" ht="3" customHeight="1">
      <c r="E359" s="79"/>
      <c r="F359" s="79"/>
      <c r="G359" s="79"/>
      <c r="H359" s="79"/>
      <c r="I359" s="79"/>
      <c r="J359" s="79"/>
      <c r="K359" s="79"/>
      <c r="L359" s="79"/>
      <c r="N359" s="80"/>
      <c r="O359" s="80"/>
    </row>
    <row r="360" spans="1:15" ht="24.75" customHeight="1">
      <c r="E360" s="81"/>
      <c r="F360" s="34"/>
      <c r="G360" s="34"/>
      <c r="H360" s="34"/>
      <c r="I360" s="34"/>
      <c r="J360" s="34"/>
      <c r="K360" s="34"/>
      <c r="L360" s="34"/>
    </row>
  </sheetData>
  <mergeCells count="402">
    <mergeCell ref="D356:D358"/>
    <mergeCell ref="E356:E358"/>
    <mergeCell ref="F356:F358"/>
    <mergeCell ref="G356:G357"/>
    <mergeCell ref="F360:L360"/>
    <mergeCell ref="D344:D349"/>
    <mergeCell ref="E344:E349"/>
    <mergeCell ref="F344:F349"/>
    <mergeCell ref="G344:G348"/>
    <mergeCell ref="D350:D355"/>
    <mergeCell ref="E350:E355"/>
    <mergeCell ref="F350:F355"/>
    <mergeCell ref="G350:G354"/>
    <mergeCell ref="D338:D340"/>
    <mergeCell ref="E338:E340"/>
    <mergeCell ref="F338:F340"/>
    <mergeCell ref="G338:G339"/>
    <mergeCell ref="D341:D343"/>
    <mergeCell ref="E341:E343"/>
    <mergeCell ref="F341:F343"/>
    <mergeCell ref="G341:G342"/>
    <mergeCell ref="D332:D334"/>
    <mergeCell ref="E332:E334"/>
    <mergeCell ref="F332:F334"/>
    <mergeCell ref="G332:G333"/>
    <mergeCell ref="D335:D337"/>
    <mergeCell ref="E335:E337"/>
    <mergeCell ref="F335:F337"/>
    <mergeCell ref="G335:G336"/>
    <mergeCell ref="D326:D328"/>
    <mergeCell ref="E326:E328"/>
    <mergeCell ref="F326:F328"/>
    <mergeCell ref="G326:G327"/>
    <mergeCell ref="D329:D331"/>
    <mergeCell ref="E329:E331"/>
    <mergeCell ref="F329:F331"/>
    <mergeCell ref="G329:G330"/>
    <mergeCell ref="D320:D322"/>
    <mergeCell ref="E320:E322"/>
    <mergeCell ref="F320:F322"/>
    <mergeCell ref="G320:G321"/>
    <mergeCell ref="D323:D325"/>
    <mergeCell ref="E323:E325"/>
    <mergeCell ref="F323:F325"/>
    <mergeCell ref="G323:G324"/>
    <mergeCell ref="D314:D316"/>
    <mergeCell ref="E314:E316"/>
    <mergeCell ref="F314:F316"/>
    <mergeCell ref="G314:G315"/>
    <mergeCell ref="D317:D319"/>
    <mergeCell ref="E317:E319"/>
    <mergeCell ref="F317:F319"/>
    <mergeCell ref="G317:G318"/>
    <mergeCell ref="D308:D310"/>
    <mergeCell ref="E308:E310"/>
    <mergeCell ref="F308:F310"/>
    <mergeCell ref="G308:G309"/>
    <mergeCell ref="D311:D313"/>
    <mergeCell ref="E311:E313"/>
    <mergeCell ref="F311:F313"/>
    <mergeCell ref="G311:G312"/>
    <mergeCell ref="D302:D304"/>
    <mergeCell ref="E302:E304"/>
    <mergeCell ref="F302:F304"/>
    <mergeCell ref="G302:G303"/>
    <mergeCell ref="D305:D307"/>
    <mergeCell ref="E305:E307"/>
    <mergeCell ref="F305:F307"/>
    <mergeCell ref="G305:G306"/>
    <mergeCell ref="F295:L295"/>
    <mergeCell ref="D296:D298"/>
    <mergeCell ref="E296:E298"/>
    <mergeCell ref="F296:F298"/>
    <mergeCell ref="G296:G297"/>
    <mergeCell ref="D299:D301"/>
    <mergeCell ref="E299:E301"/>
    <mergeCell ref="F299:F301"/>
    <mergeCell ref="G299:G300"/>
    <mergeCell ref="D287:D291"/>
    <mergeCell ref="E287:E291"/>
    <mergeCell ref="F287:F291"/>
    <mergeCell ref="G287:G290"/>
    <mergeCell ref="D292:D294"/>
    <mergeCell ref="E292:E294"/>
    <mergeCell ref="F292:F294"/>
    <mergeCell ref="G292:G293"/>
    <mergeCell ref="D279:D281"/>
    <mergeCell ref="E279:E281"/>
    <mergeCell ref="F279:F281"/>
    <mergeCell ref="G279:G280"/>
    <mergeCell ref="D282:D286"/>
    <mergeCell ref="E282:E286"/>
    <mergeCell ref="F282:F286"/>
    <mergeCell ref="G282:G285"/>
    <mergeCell ref="D273:D275"/>
    <mergeCell ref="E273:E275"/>
    <mergeCell ref="F273:F275"/>
    <mergeCell ref="G273:G274"/>
    <mergeCell ref="D276:D278"/>
    <mergeCell ref="E276:E278"/>
    <mergeCell ref="F276:F278"/>
    <mergeCell ref="G276:G277"/>
    <mergeCell ref="D267:D269"/>
    <mergeCell ref="E267:E269"/>
    <mergeCell ref="F267:F269"/>
    <mergeCell ref="G267:G268"/>
    <mergeCell ref="D270:D272"/>
    <mergeCell ref="E270:E272"/>
    <mergeCell ref="F270:F272"/>
    <mergeCell ref="G270:G271"/>
    <mergeCell ref="D261:D263"/>
    <mergeCell ref="E261:E263"/>
    <mergeCell ref="F261:F263"/>
    <mergeCell ref="G261:G262"/>
    <mergeCell ref="D264:D266"/>
    <mergeCell ref="E264:E266"/>
    <mergeCell ref="F264:F266"/>
    <mergeCell ref="G264:G265"/>
    <mergeCell ref="D255:D257"/>
    <mergeCell ref="E255:E257"/>
    <mergeCell ref="F255:F257"/>
    <mergeCell ref="G255:G256"/>
    <mergeCell ref="D258:D260"/>
    <mergeCell ref="E258:E260"/>
    <mergeCell ref="F258:F260"/>
    <mergeCell ref="G258:G259"/>
    <mergeCell ref="D249:D251"/>
    <mergeCell ref="E249:E251"/>
    <mergeCell ref="F249:F251"/>
    <mergeCell ref="G249:G250"/>
    <mergeCell ref="D252:D254"/>
    <mergeCell ref="E252:E254"/>
    <mergeCell ref="F252:F254"/>
    <mergeCell ref="G252:G253"/>
    <mergeCell ref="D243:D245"/>
    <mergeCell ref="E243:E245"/>
    <mergeCell ref="F243:F245"/>
    <mergeCell ref="G243:G244"/>
    <mergeCell ref="D246:D248"/>
    <mergeCell ref="E246:E248"/>
    <mergeCell ref="F246:F248"/>
    <mergeCell ref="G246:G247"/>
    <mergeCell ref="D237:D239"/>
    <mergeCell ref="E237:E239"/>
    <mergeCell ref="F237:F239"/>
    <mergeCell ref="G237:G238"/>
    <mergeCell ref="D240:D242"/>
    <mergeCell ref="E240:E242"/>
    <mergeCell ref="F240:F242"/>
    <mergeCell ref="G240:G241"/>
    <mergeCell ref="D230:D232"/>
    <mergeCell ref="E230:E232"/>
    <mergeCell ref="F230:F232"/>
    <mergeCell ref="G230:G231"/>
    <mergeCell ref="F233:L233"/>
    <mergeCell ref="D234:D236"/>
    <mergeCell ref="E234:E236"/>
    <mergeCell ref="F234:F236"/>
    <mergeCell ref="G234:G235"/>
    <mergeCell ref="D207:D223"/>
    <mergeCell ref="E207:E223"/>
    <mergeCell ref="F207:F223"/>
    <mergeCell ref="G207:G222"/>
    <mergeCell ref="D224:D229"/>
    <mergeCell ref="E224:E229"/>
    <mergeCell ref="F224:F229"/>
    <mergeCell ref="G224:G228"/>
    <mergeCell ref="D201:D203"/>
    <mergeCell ref="E201:E203"/>
    <mergeCell ref="F201:F203"/>
    <mergeCell ref="G201:G202"/>
    <mergeCell ref="D204:D206"/>
    <mergeCell ref="E204:E206"/>
    <mergeCell ref="F204:F206"/>
    <mergeCell ref="G204:G205"/>
    <mergeCell ref="D195:D197"/>
    <mergeCell ref="E195:E197"/>
    <mergeCell ref="F195:F197"/>
    <mergeCell ref="G195:G196"/>
    <mergeCell ref="D198:D200"/>
    <mergeCell ref="E198:E200"/>
    <mergeCell ref="F198:F200"/>
    <mergeCell ref="G198:G199"/>
    <mergeCell ref="D189:D191"/>
    <mergeCell ref="E189:E191"/>
    <mergeCell ref="F189:F191"/>
    <mergeCell ref="G189:G190"/>
    <mergeCell ref="D192:D194"/>
    <mergeCell ref="E192:E194"/>
    <mergeCell ref="F192:F194"/>
    <mergeCell ref="G192:G193"/>
    <mergeCell ref="D183:D185"/>
    <mergeCell ref="E183:E185"/>
    <mergeCell ref="F183:F185"/>
    <mergeCell ref="G183:G184"/>
    <mergeCell ref="D186:D188"/>
    <mergeCell ref="E186:E188"/>
    <mergeCell ref="F186:F188"/>
    <mergeCell ref="G186:G187"/>
    <mergeCell ref="D177:D179"/>
    <mergeCell ref="E177:E179"/>
    <mergeCell ref="F177:F179"/>
    <mergeCell ref="G177:G178"/>
    <mergeCell ref="D180:D182"/>
    <mergeCell ref="E180:E182"/>
    <mergeCell ref="F180:F182"/>
    <mergeCell ref="G180:G181"/>
    <mergeCell ref="D171:D173"/>
    <mergeCell ref="E171:E173"/>
    <mergeCell ref="F171:F173"/>
    <mergeCell ref="G171:G172"/>
    <mergeCell ref="D174:D176"/>
    <mergeCell ref="E174:E176"/>
    <mergeCell ref="F174:F176"/>
    <mergeCell ref="G174:G175"/>
    <mergeCell ref="D165:D167"/>
    <mergeCell ref="E165:E167"/>
    <mergeCell ref="F165:F167"/>
    <mergeCell ref="G165:G166"/>
    <mergeCell ref="D168:D170"/>
    <mergeCell ref="E168:E170"/>
    <mergeCell ref="F168:F170"/>
    <mergeCell ref="G168:G169"/>
    <mergeCell ref="F158:L158"/>
    <mergeCell ref="D159:D161"/>
    <mergeCell ref="E159:E161"/>
    <mergeCell ref="F159:F161"/>
    <mergeCell ref="G159:G160"/>
    <mergeCell ref="D162:D164"/>
    <mergeCell ref="E162:E164"/>
    <mergeCell ref="F162:F164"/>
    <mergeCell ref="G162:G163"/>
    <mergeCell ref="D149:D154"/>
    <mergeCell ref="E149:E154"/>
    <mergeCell ref="F149:F154"/>
    <mergeCell ref="G149:G153"/>
    <mergeCell ref="D155:D157"/>
    <mergeCell ref="E155:E157"/>
    <mergeCell ref="F155:F157"/>
    <mergeCell ref="G155:G156"/>
    <mergeCell ref="D129:D131"/>
    <mergeCell ref="E129:E131"/>
    <mergeCell ref="F129:F131"/>
    <mergeCell ref="G129:G130"/>
    <mergeCell ref="D132:D148"/>
    <mergeCell ref="E132:E148"/>
    <mergeCell ref="F132:F148"/>
    <mergeCell ref="G132:G147"/>
    <mergeCell ref="D123:D125"/>
    <mergeCell ref="E123:E125"/>
    <mergeCell ref="F123:F125"/>
    <mergeCell ref="G123:G124"/>
    <mergeCell ref="D126:D128"/>
    <mergeCell ref="E126:E128"/>
    <mergeCell ref="F126:F128"/>
    <mergeCell ref="G126:G127"/>
    <mergeCell ref="D117:D119"/>
    <mergeCell ref="E117:E119"/>
    <mergeCell ref="F117:F119"/>
    <mergeCell ref="G117:G118"/>
    <mergeCell ref="D120:D122"/>
    <mergeCell ref="E120:E122"/>
    <mergeCell ref="F120:F122"/>
    <mergeCell ref="G120:G121"/>
    <mergeCell ref="D111:D113"/>
    <mergeCell ref="E111:E113"/>
    <mergeCell ref="F111:F113"/>
    <mergeCell ref="G111:G112"/>
    <mergeCell ref="D114:D116"/>
    <mergeCell ref="E114:E116"/>
    <mergeCell ref="F114:F116"/>
    <mergeCell ref="G114:G115"/>
    <mergeCell ref="D105:D107"/>
    <mergeCell ref="E105:E107"/>
    <mergeCell ref="F105:F107"/>
    <mergeCell ref="G105:G106"/>
    <mergeCell ref="D108:D110"/>
    <mergeCell ref="E108:E110"/>
    <mergeCell ref="F108:F110"/>
    <mergeCell ref="G108:G109"/>
    <mergeCell ref="D99:D101"/>
    <mergeCell ref="E99:E101"/>
    <mergeCell ref="F99:F101"/>
    <mergeCell ref="G99:G100"/>
    <mergeCell ref="D102:D104"/>
    <mergeCell ref="E102:E104"/>
    <mergeCell ref="F102:F104"/>
    <mergeCell ref="G102:G103"/>
    <mergeCell ref="D93:D95"/>
    <mergeCell ref="E93:E95"/>
    <mergeCell ref="F93:F95"/>
    <mergeCell ref="G93:G94"/>
    <mergeCell ref="D96:D98"/>
    <mergeCell ref="E96:E98"/>
    <mergeCell ref="F96:F98"/>
    <mergeCell ref="G96:G97"/>
    <mergeCell ref="D87:D89"/>
    <mergeCell ref="E87:E89"/>
    <mergeCell ref="F87:F89"/>
    <mergeCell ref="G87:G88"/>
    <mergeCell ref="D90:D92"/>
    <mergeCell ref="E90:E92"/>
    <mergeCell ref="F90:F92"/>
    <mergeCell ref="G90:G91"/>
    <mergeCell ref="F81:L81"/>
    <mergeCell ref="H82:I82"/>
    <mergeCell ref="F83:L83"/>
    <mergeCell ref="D84:D86"/>
    <mergeCell ref="E84:E86"/>
    <mergeCell ref="F84:F86"/>
    <mergeCell ref="G84:G85"/>
    <mergeCell ref="D75:D77"/>
    <mergeCell ref="E75:E77"/>
    <mergeCell ref="F75:F77"/>
    <mergeCell ref="G75:G76"/>
    <mergeCell ref="D78:D80"/>
    <mergeCell ref="E78:E80"/>
    <mergeCell ref="F78:F80"/>
    <mergeCell ref="G78:G79"/>
    <mergeCell ref="D69:D71"/>
    <mergeCell ref="E69:E71"/>
    <mergeCell ref="F69:F71"/>
    <mergeCell ref="G69:G70"/>
    <mergeCell ref="D72:D74"/>
    <mergeCell ref="E72:E74"/>
    <mergeCell ref="F72:F74"/>
    <mergeCell ref="G72:G73"/>
    <mergeCell ref="D63:D65"/>
    <mergeCell ref="E63:E65"/>
    <mergeCell ref="F63:F65"/>
    <mergeCell ref="G63:G64"/>
    <mergeCell ref="D66:D68"/>
    <mergeCell ref="E66:E68"/>
    <mergeCell ref="F66:F68"/>
    <mergeCell ref="G66:G67"/>
    <mergeCell ref="D57:D59"/>
    <mergeCell ref="E57:E59"/>
    <mergeCell ref="F57:F59"/>
    <mergeCell ref="G57:G58"/>
    <mergeCell ref="D60:D62"/>
    <mergeCell ref="E60:E62"/>
    <mergeCell ref="F60:F62"/>
    <mergeCell ref="G60:G61"/>
    <mergeCell ref="D51:D53"/>
    <mergeCell ref="E51:E53"/>
    <mergeCell ref="F51:F53"/>
    <mergeCell ref="G51:G52"/>
    <mergeCell ref="D54:D56"/>
    <mergeCell ref="E54:E56"/>
    <mergeCell ref="F54:F56"/>
    <mergeCell ref="G54:G55"/>
    <mergeCell ref="D45:D47"/>
    <mergeCell ref="E45:E47"/>
    <mergeCell ref="F45:F47"/>
    <mergeCell ref="G45:G46"/>
    <mergeCell ref="D48:D50"/>
    <mergeCell ref="E48:E50"/>
    <mergeCell ref="F48:F50"/>
    <mergeCell ref="G48:G49"/>
    <mergeCell ref="D39:D41"/>
    <mergeCell ref="E39:E41"/>
    <mergeCell ref="F39:F41"/>
    <mergeCell ref="G39:G40"/>
    <mergeCell ref="D42:D44"/>
    <mergeCell ref="E42:E44"/>
    <mergeCell ref="F42:F44"/>
    <mergeCell ref="G42:G43"/>
    <mergeCell ref="E33:E35"/>
    <mergeCell ref="F33:F35"/>
    <mergeCell ref="G33:G34"/>
    <mergeCell ref="D36:D38"/>
    <mergeCell ref="E36:E38"/>
    <mergeCell ref="F36:F38"/>
    <mergeCell ref="G36:G37"/>
    <mergeCell ref="D27:D29"/>
    <mergeCell ref="E27:E29"/>
    <mergeCell ref="F27:F29"/>
    <mergeCell ref="G27:G28"/>
    <mergeCell ref="D30:D32"/>
    <mergeCell ref="E30:E32"/>
    <mergeCell ref="F30:F32"/>
    <mergeCell ref="G30:G31"/>
    <mergeCell ref="D33:D35"/>
    <mergeCell ref="H22:I22"/>
    <mergeCell ref="F23:L23"/>
    <mergeCell ref="D24:D26"/>
    <mergeCell ref="E24:E26"/>
    <mergeCell ref="F24:F26"/>
    <mergeCell ref="G24:G25"/>
    <mergeCell ref="E20:E21"/>
    <mergeCell ref="F20:F21"/>
    <mergeCell ref="G20:G21"/>
    <mergeCell ref="H20:J20"/>
    <mergeCell ref="K20:K21"/>
    <mergeCell ref="L20:L21"/>
    <mergeCell ref="H21:I21"/>
    <mergeCell ref="G2:G3"/>
    <mergeCell ref="G5:G6"/>
    <mergeCell ref="E14:L14"/>
    <mergeCell ref="G16:L16"/>
    <mergeCell ref="G17:L17"/>
    <mergeCell ref="E19:L19"/>
  </mergeCells>
  <dataValidations count="3">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48:J48 I51:J51 I54:J54 I57:J57 I60:J60 I63:J63 I66:J66 I69:J69 I72:J72 I75:J75 I234:J234 I237:J237 I240:J240 I243:J243 I246:J246 I249:J249 I252:J252 I255:J255 I258:J258 I261:J261 I264:J264 I267:J267 I270:J270 I273:J273 I276:J276 I279:J279 I282:J284 I8:J8 I78:J78 I155:J155 I87:J87 I90:J90 I93:J93 I96:J96 I99:J99 I102:J102 I105:J105 I108:J108 I111:J111 I114:J114 I117:J117 I120:J120 I123:J123 I126:J126 I129:J129 I132:J146 I149:J152 I159:J159 I84:J84 I162:J162 I165:J165 I168:J168 I171:J171 I174:J174 I177:J177 I180:J180 I183:J183 I186:J186 I189:J189 I192:J192 I195:J195 I201:J201 I204:J204 I207:J221 I224:J227 I230:J230 I198:J198 I287:J289 I292:J292 I296:J296 I299:J299 I302:J302 I305:J305 I308:J308 I311:J311 I314:J314 I317:J317 I320:J320 I323:J323 I326:J326 I329:J329 I332:J332 I335:J335 I338:J338 I341:J341 I344:J347 I350:J353 I356:J356 I2:J2 I5:J5"/>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L82">
      <formula1>900</formula1>
    </dataValidation>
    <dataValidation type="decimal" allowBlank="1" showErrorMessage="1" errorTitle="Ошибка" error="Допускается ввод только действительных чисел!" sqref="K234 K237 K240 K243 K246 K249 K252 K255 K258 K261 K264 K267 K270 K273 K276 K279 K282:K284 K287:K289 K10 K84 K149:K152 K132:K146 K129 K126 K123 K120 K117 K114 K111 K108 K105 K102 K99 K96 K93 K90 K87 K159 K155 K162 K165 K168 K171 K174 K177 K180 K183 K186 K189 K192 K195 K201 K204 K207:K221 K224:K227 K230 K198 K292 K296 K299 K302 K305 K308 K311 K314 K317 K320 K323 K326 K329 K332 K335 K338 K341 K344:K347 K350:K353 K356 K5">
      <formula1>-9.99999999999999E+23</formula1>
      <formula2>9.99999999999999E+23</formula2>
    </dataValidation>
  </dataValidations>
  <hyperlinks>
    <hyperlink ref="L82"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54"/>
  <sheetViews>
    <sheetView tabSelected="1" topLeftCell="R23" workbookViewId="0">
      <selection activeCell="HX23" sqref="HX1:HY1048576"/>
    </sheetView>
  </sheetViews>
  <sheetFormatPr defaultColWidth="10.5703125" defaultRowHeight="14.25" customHeight="1"/>
  <cols>
    <col min="1" max="1" width="0" style="2" hidden="1" customWidth="1"/>
    <col min="2" max="2" width="11" style="2" hidden="1" customWidth="1"/>
    <col min="3" max="3" width="0" style="2" hidden="1" customWidth="1"/>
    <col min="4" max="4" width="11.85546875" style="2" hidden="1" customWidth="1"/>
    <col min="5" max="5" width="10" style="2" hidden="1" customWidth="1"/>
    <col min="6" max="6" width="8.7109375" style="2" hidden="1" customWidth="1"/>
    <col min="7" max="7" width="7.5703125" style="2" hidden="1" customWidth="1"/>
    <col min="8" max="8" width="11.42578125" style="2" hidden="1" customWidth="1"/>
    <col min="9" max="9" width="14.140625" style="2" hidden="1" customWidth="1"/>
    <col min="10" max="10" width="9.85546875" style="2" hidden="1" customWidth="1"/>
    <col min="11" max="11" width="14.7109375" style="2" hidden="1" customWidth="1"/>
    <col min="12" max="12" width="19.140625" style="82" hidden="1" customWidth="1"/>
    <col min="13" max="14" width="12.28515625" style="83" hidden="1" customWidth="1"/>
    <col min="15" max="15" width="23.42578125" style="83" hidden="1" customWidth="1"/>
    <col min="16" max="16" width="3.7109375" style="1" hidden="1" customWidth="1"/>
    <col min="17" max="17" width="3.7109375" style="3" hidden="1" customWidth="1"/>
    <col min="18" max="18" width="3.7109375" style="3" customWidth="1"/>
    <col min="19" max="19" width="12.7109375" style="84" customWidth="1"/>
    <col min="20" max="20" width="35.7109375" style="4" customWidth="1"/>
    <col min="21" max="21" width="0.140625" style="4" customWidth="1"/>
    <col min="22" max="24" width="24.7109375" style="4" hidden="1" customWidth="1"/>
    <col min="25" max="25" width="11.7109375" style="4" hidden="1" customWidth="1"/>
    <col min="26" max="26" width="3.7109375" style="4" hidden="1" customWidth="1"/>
    <col min="27" max="27" width="11.7109375" style="4" hidden="1" customWidth="1"/>
    <col min="28" max="28" width="8.5703125" style="4" hidden="1" customWidth="1"/>
    <col min="29" max="31" width="24.7109375" style="4" customWidth="1"/>
    <col min="32" max="32" width="11.7109375" style="4" customWidth="1"/>
    <col min="33" max="33" width="3.7109375" style="4" customWidth="1"/>
    <col min="34" max="34" width="11.7109375" style="4" customWidth="1"/>
    <col min="35" max="35" width="8.5703125" style="4" customWidth="1"/>
    <col min="36" max="231" width="10.5703125" style="7"/>
    <col min="232" max="233" width="10.5703125" style="37"/>
    <col min="234" max="234" width="11.140625" style="37" customWidth="1"/>
    <col min="235" max="236" width="10.5703125" style="37"/>
    <col min="237" max="16384" width="10.5703125" style="7"/>
  </cols>
  <sheetData>
    <row r="1" spans="1:236" ht="14.25" hidden="1" customHeight="1">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row>
    <row r="2" spans="1:236" ht="23.25" hidden="1" customHeight="1">
      <c r="A2" s="85"/>
      <c r="B2" s="85"/>
      <c r="C2" s="85"/>
      <c r="D2" s="85"/>
      <c r="E2" s="86">
        <v>1</v>
      </c>
      <c r="F2" s="85"/>
      <c r="G2" s="85"/>
      <c r="H2" s="85"/>
      <c r="I2" s="85"/>
      <c r="J2" s="85"/>
      <c r="K2" s="85"/>
      <c r="L2" s="87"/>
      <c r="M2" s="88"/>
      <c r="N2" s="88"/>
      <c r="O2" s="88"/>
      <c r="Q2" s="8"/>
      <c r="R2" s="89"/>
      <c r="S2" s="90" t="e">
        <f>INDEX(PT_DIFFERENTIATION_NUM_NTAR,MATCH(A2,PT_DIFFERENTIATION_NTAR_ID,0))</f>
        <v>#N/A</v>
      </c>
      <c r="T2" s="76" t="s">
        <v>25</v>
      </c>
      <c r="U2" s="91"/>
      <c r="V2" s="92"/>
      <c r="W2" s="93"/>
      <c r="X2" s="93"/>
      <c r="Y2" s="93"/>
      <c r="Z2" s="93"/>
      <c r="AA2" s="93"/>
      <c r="AB2" s="94"/>
      <c r="AC2" s="92" t="e">
        <f>INDEX(PT_DIFFERENTIATION_NTAR,MATCH(A2,PT_DIFFERENTIATION_NTAR_ID,0))</f>
        <v>#N/A</v>
      </c>
      <c r="AD2" s="93"/>
      <c r="AE2" s="93"/>
      <c r="AF2" s="93"/>
      <c r="AG2" s="93"/>
      <c r="AH2" s="93"/>
      <c r="AI2" s="93"/>
      <c r="AJ2" s="92"/>
      <c r="AK2" s="93"/>
      <c r="AL2" s="93"/>
      <c r="AM2" s="93"/>
      <c r="AN2" s="93"/>
      <c r="AO2" s="93"/>
      <c r="AP2" s="94"/>
      <c r="AQ2" s="92"/>
      <c r="AR2" s="93"/>
      <c r="AS2" s="93"/>
      <c r="AT2" s="93"/>
      <c r="AU2" s="93"/>
      <c r="AV2" s="93"/>
      <c r="AW2" s="94"/>
      <c r="AX2" s="92"/>
      <c r="AY2" s="93"/>
      <c r="AZ2" s="93"/>
      <c r="BA2" s="93"/>
      <c r="BB2" s="93"/>
      <c r="BC2" s="93"/>
      <c r="BD2" s="94"/>
      <c r="BE2" s="92"/>
      <c r="BF2" s="93"/>
      <c r="BG2" s="93"/>
      <c r="BH2" s="93"/>
      <c r="BI2" s="93"/>
      <c r="BJ2" s="93"/>
      <c r="BK2" s="94"/>
      <c r="BL2" s="92"/>
      <c r="BM2" s="93"/>
      <c r="BN2" s="93"/>
      <c r="BO2" s="93"/>
      <c r="BP2" s="93"/>
      <c r="BQ2" s="93"/>
      <c r="BR2" s="94"/>
      <c r="BS2" s="92"/>
      <c r="BT2" s="93"/>
      <c r="BU2" s="93"/>
      <c r="BV2" s="93"/>
      <c r="BW2" s="93"/>
      <c r="BX2" s="93"/>
      <c r="BY2" s="94"/>
      <c r="BZ2" s="92"/>
      <c r="CA2" s="93"/>
      <c r="CB2" s="93"/>
      <c r="CC2" s="93"/>
      <c r="CD2" s="93"/>
      <c r="CE2" s="93"/>
      <c r="CF2" s="94"/>
      <c r="CG2" s="92"/>
      <c r="CH2" s="93"/>
      <c r="CI2" s="93"/>
      <c r="CJ2" s="93"/>
      <c r="CK2" s="93"/>
      <c r="CL2" s="93"/>
      <c r="CM2" s="94"/>
      <c r="CN2" s="92"/>
      <c r="CO2" s="93"/>
      <c r="CP2" s="93"/>
      <c r="CQ2" s="93"/>
      <c r="CR2" s="93"/>
      <c r="CS2" s="93"/>
      <c r="CT2" s="94"/>
      <c r="CU2" s="92"/>
      <c r="CV2" s="93"/>
      <c r="CW2" s="93"/>
      <c r="CX2" s="93"/>
      <c r="CY2" s="93"/>
      <c r="CZ2" s="93"/>
      <c r="DA2" s="94"/>
      <c r="DB2" s="92"/>
      <c r="DC2" s="93"/>
      <c r="DD2" s="93"/>
      <c r="DE2" s="93"/>
      <c r="DF2" s="93"/>
      <c r="DG2" s="93"/>
      <c r="DH2" s="94"/>
      <c r="DI2" s="92"/>
      <c r="DJ2" s="93"/>
      <c r="DK2" s="93"/>
      <c r="DL2" s="93"/>
      <c r="DM2" s="93"/>
      <c r="DN2" s="93"/>
      <c r="DO2" s="94"/>
      <c r="DP2" s="92"/>
      <c r="DQ2" s="93"/>
      <c r="DR2" s="93"/>
      <c r="DS2" s="93"/>
      <c r="DT2" s="93"/>
      <c r="DU2" s="93"/>
      <c r="DV2" s="94"/>
      <c r="DW2" s="92"/>
      <c r="DX2" s="93"/>
      <c r="DY2" s="93"/>
      <c r="DZ2" s="93"/>
      <c r="EA2" s="93"/>
      <c r="EB2" s="93"/>
      <c r="EC2" s="94"/>
      <c r="ED2" s="92"/>
      <c r="EE2" s="93"/>
      <c r="EF2" s="93"/>
      <c r="EG2" s="93"/>
      <c r="EH2" s="93"/>
      <c r="EI2" s="93"/>
      <c r="EJ2" s="94"/>
      <c r="EK2" s="92"/>
      <c r="EL2" s="93"/>
      <c r="EM2" s="93"/>
      <c r="EN2" s="93"/>
      <c r="EO2" s="93"/>
      <c r="EP2" s="93"/>
      <c r="EQ2" s="94"/>
      <c r="ER2" s="92"/>
      <c r="ES2" s="93"/>
      <c r="ET2" s="93"/>
      <c r="EU2" s="93"/>
      <c r="EV2" s="93"/>
      <c r="EW2" s="93"/>
      <c r="EX2" s="94"/>
      <c r="EY2" s="92"/>
      <c r="EZ2" s="93"/>
      <c r="FA2" s="93"/>
      <c r="FB2" s="93"/>
      <c r="FC2" s="93"/>
      <c r="FD2" s="93"/>
      <c r="FE2" s="94"/>
      <c r="FF2" s="92"/>
      <c r="FG2" s="93"/>
      <c r="FH2" s="93"/>
      <c r="FI2" s="93"/>
      <c r="FJ2" s="93"/>
      <c r="FK2" s="93"/>
      <c r="FL2" s="94"/>
      <c r="FM2" s="92"/>
      <c r="FN2" s="93"/>
      <c r="FO2" s="93"/>
      <c r="FP2" s="93"/>
      <c r="FQ2" s="93"/>
      <c r="FR2" s="93"/>
      <c r="FS2" s="94"/>
      <c r="FT2" s="92"/>
      <c r="FU2" s="93"/>
      <c r="FV2" s="93"/>
      <c r="FW2" s="93"/>
      <c r="FX2" s="93"/>
      <c r="FY2" s="93"/>
      <c r="FZ2" s="94"/>
      <c r="GA2" s="92"/>
      <c r="GB2" s="93"/>
      <c r="GC2" s="93"/>
      <c r="GD2" s="93"/>
      <c r="GE2" s="93"/>
      <c r="GF2" s="93"/>
      <c r="GG2" s="94"/>
      <c r="GH2" s="92"/>
      <c r="GI2" s="93"/>
      <c r="GJ2" s="93"/>
      <c r="GK2" s="93"/>
      <c r="GL2" s="93"/>
      <c r="GM2" s="93"/>
      <c r="GN2" s="94"/>
      <c r="GO2" s="92"/>
      <c r="GP2" s="93"/>
      <c r="GQ2" s="93"/>
      <c r="GR2" s="93"/>
      <c r="GS2" s="93"/>
      <c r="GT2" s="93"/>
      <c r="GU2" s="94"/>
      <c r="GV2" s="92"/>
      <c r="GW2" s="93"/>
      <c r="GX2" s="93"/>
      <c r="GY2" s="93"/>
      <c r="GZ2" s="93"/>
      <c r="HA2" s="93"/>
      <c r="HB2" s="94"/>
      <c r="HC2" s="92"/>
      <c r="HD2" s="93"/>
      <c r="HE2" s="93"/>
      <c r="HF2" s="93"/>
      <c r="HG2" s="93"/>
      <c r="HH2" s="93"/>
      <c r="HI2" s="94"/>
      <c r="HJ2" s="92"/>
      <c r="HK2" s="93"/>
      <c r="HL2" s="93"/>
      <c r="HM2" s="93"/>
      <c r="HN2" s="93"/>
      <c r="HO2" s="93"/>
      <c r="HP2" s="94"/>
      <c r="HQ2" s="92"/>
      <c r="HR2" s="93"/>
      <c r="HS2" s="93"/>
      <c r="HT2" s="93"/>
      <c r="HU2" s="93"/>
      <c r="HV2" s="93"/>
      <c r="HW2" s="94"/>
      <c r="HY2" s="5"/>
      <c r="HZ2" s="5" t="str">
        <f t="shared" ref="HZ2:HZ13" si="0">IF(T2="","",T2)</f>
        <v>Наименование тарифа</v>
      </c>
      <c r="IA2" s="5"/>
      <c r="IB2" s="5"/>
    </row>
    <row r="3" spans="1:236" ht="23.25" hidden="1" customHeight="1">
      <c r="A3" s="85"/>
      <c r="B3" s="85"/>
      <c r="C3" s="85"/>
      <c r="D3" s="85"/>
      <c r="E3" s="95"/>
      <c r="F3" s="86">
        <v>1</v>
      </c>
      <c r="G3" s="85"/>
      <c r="H3" s="85"/>
      <c r="I3" s="85"/>
      <c r="J3" s="85"/>
      <c r="K3" s="85"/>
      <c r="L3" s="87"/>
      <c r="M3" s="88"/>
      <c r="N3" s="88"/>
      <c r="O3" s="88"/>
      <c r="P3" s="96"/>
      <c r="Q3" s="97"/>
      <c r="R3" s="98"/>
      <c r="S3" s="90" t="e">
        <f>INDEX(PT_DIFFERENTIATION_NUM_TER,MATCH(B3,PT_DIFFERENTIATION_TER_ID,0))</f>
        <v>#N/A</v>
      </c>
      <c r="T3" s="99" t="s">
        <v>72</v>
      </c>
      <c r="U3" s="91"/>
      <c r="V3" s="92"/>
      <c r="W3" s="93"/>
      <c r="X3" s="93"/>
      <c r="Y3" s="93"/>
      <c r="Z3" s="93"/>
      <c r="AA3" s="93"/>
      <c r="AB3" s="94"/>
      <c r="AC3" s="92" t="e">
        <f>INDEX(PT_DIFFERENTIATION_TER,MATCH(B3,PT_DIFFERENTIATION_TER_ID,0))</f>
        <v>#N/A</v>
      </c>
      <c r="AD3" s="93"/>
      <c r="AE3" s="93"/>
      <c r="AF3" s="93"/>
      <c r="AG3" s="93"/>
      <c r="AH3" s="93"/>
      <c r="AI3" s="93"/>
      <c r="AJ3" s="92"/>
      <c r="AK3" s="93"/>
      <c r="AL3" s="93"/>
      <c r="AM3" s="93"/>
      <c r="AN3" s="93"/>
      <c r="AO3" s="93"/>
      <c r="AP3" s="94"/>
      <c r="AQ3" s="92"/>
      <c r="AR3" s="93"/>
      <c r="AS3" s="93"/>
      <c r="AT3" s="93"/>
      <c r="AU3" s="93"/>
      <c r="AV3" s="93"/>
      <c r="AW3" s="94"/>
      <c r="AX3" s="92"/>
      <c r="AY3" s="93"/>
      <c r="AZ3" s="93"/>
      <c r="BA3" s="93"/>
      <c r="BB3" s="93"/>
      <c r="BC3" s="93"/>
      <c r="BD3" s="94"/>
      <c r="BE3" s="92"/>
      <c r="BF3" s="93"/>
      <c r="BG3" s="93"/>
      <c r="BH3" s="93"/>
      <c r="BI3" s="93"/>
      <c r="BJ3" s="93"/>
      <c r="BK3" s="94"/>
      <c r="BL3" s="92"/>
      <c r="BM3" s="93"/>
      <c r="BN3" s="93"/>
      <c r="BO3" s="93"/>
      <c r="BP3" s="93"/>
      <c r="BQ3" s="93"/>
      <c r="BR3" s="94"/>
      <c r="BS3" s="92"/>
      <c r="BT3" s="93"/>
      <c r="BU3" s="93"/>
      <c r="BV3" s="93"/>
      <c r="BW3" s="93"/>
      <c r="BX3" s="93"/>
      <c r="BY3" s="94"/>
      <c r="BZ3" s="92"/>
      <c r="CA3" s="93"/>
      <c r="CB3" s="93"/>
      <c r="CC3" s="93"/>
      <c r="CD3" s="93"/>
      <c r="CE3" s="93"/>
      <c r="CF3" s="94"/>
      <c r="CG3" s="92"/>
      <c r="CH3" s="93"/>
      <c r="CI3" s="93"/>
      <c r="CJ3" s="93"/>
      <c r="CK3" s="93"/>
      <c r="CL3" s="93"/>
      <c r="CM3" s="94"/>
      <c r="CN3" s="92"/>
      <c r="CO3" s="93"/>
      <c r="CP3" s="93"/>
      <c r="CQ3" s="93"/>
      <c r="CR3" s="93"/>
      <c r="CS3" s="93"/>
      <c r="CT3" s="94"/>
      <c r="CU3" s="92"/>
      <c r="CV3" s="93"/>
      <c r="CW3" s="93"/>
      <c r="CX3" s="93"/>
      <c r="CY3" s="93"/>
      <c r="CZ3" s="93"/>
      <c r="DA3" s="94"/>
      <c r="DB3" s="92"/>
      <c r="DC3" s="93"/>
      <c r="DD3" s="93"/>
      <c r="DE3" s="93"/>
      <c r="DF3" s="93"/>
      <c r="DG3" s="93"/>
      <c r="DH3" s="94"/>
      <c r="DI3" s="92"/>
      <c r="DJ3" s="93"/>
      <c r="DK3" s="93"/>
      <c r="DL3" s="93"/>
      <c r="DM3" s="93"/>
      <c r="DN3" s="93"/>
      <c r="DO3" s="94"/>
      <c r="DP3" s="92"/>
      <c r="DQ3" s="93"/>
      <c r="DR3" s="93"/>
      <c r="DS3" s="93"/>
      <c r="DT3" s="93"/>
      <c r="DU3" s="93"/>
      <c r="DV3" s="94"/>
      <c r="DW3" s="92"/>
      <c r="DX3" s="93"/>
      <c r="DY3" s="93"/>
      <c r="DZ3" s="93"/>
      <c r="EA3" s="93"/>
      <c r="EB3" s="93"/>
      <c r="EC3" s="94"/>
      <c r="ED3" s="92"/>
      <c r="EE3" s="93"/>
      <c r="EF3" s="93"/>
      <c r="EG3" s="93"/>
      <c r="EH3" s="93"/>
      <c r="EI3" s="93"/>
      <c r="EJ3" s="94"/>
      <c r="EK3" s="92"/>
      <c r="EL3" s="93"/>
      <c r="EM3" s="93"/>
      <c r="EN3" s="93"/>
      <c r="EO3" s="93"/>
      <c r="EP3" s="93"/>
      <c r="EQ3" s="94"/>
      <c r="ER3" s="92"/>
      <c r="ES3" s="93"/>
      <c r="ET3" s="93"/>
      <c r="EU3" s="93"/>
      <c r="EV3" s="93"/>
      <c r="EW3" s="93"/>
      <c r="EX3" s="94"/>
      <c r="EY3" s="92"/>
      <c r="EZ3" s="93"/>
      <c r="FA3" s="93"/>
      <c r="FB3" s="93"/>
      <c r="FC3" s="93"/>
      <c r="FD3" s="93"/>
      <c r="FE3" s="94"/>
      <c r="FF3" s="92"/>
      <c r="FG3" s="93"/>
      <c r="FH3" s="93"/>
      <c r="FI3" s="93"/>
      <c r="FJ3" s="93"/>
      <c r="FK3" s="93"/>
      <c r="FL3" s="94"/>
      <c r="FM3" s="92"/>
      <c r="FN3" s="93"/>
      <c r="FO3" s="93"/>
      <c r="FP3" s="93"/>
      <c r="FQ3" s="93"/>
      <c r="FR3" s="93"/>
      <c r="FS3" s="94"/>
      <c r="FT3" s="92"/>
      <c r="FU3" s="93"/>
      <c r="FV3" s="93"/>
      <c r="FW3" s="93"/>
      <c r="FX3" s="93"/>
      <c r="FY3" s="93"/>
      <c r="FZ3" s="94"/>
      <c r="GA3" s="92"/>
      <c r="GB3" s="93"/>
      <c r="GC3" s="93"/>
      <c r="GD3" s="93"/>
      <c r="GE3" s="93"/>
      <c r="GF3" s="93"/>
      <c r="GG3" s="94"/>
      <c r="GH3" s="92"/>
      <c r="GI3" s="93"/>
      <c r="GJ3" s="93"/>
      <c r="GK3" s="93"/>
      <c r="GL3" s="93"/>
      <c r="GM3" s="93"/>
      <c r="GN3" s="94"/>
      <c r="GO3" s="92"/>
      <c r="GP3" s="93"/>
      <c r="GQ3" s="93"/>
      <c r="GR3" s="93"/>
      <c r="GS3" s="93"/>
      <c r="GT3" s="93"/>
      <c r="GU3" s="94"/>
      <c r="GV3" s="92"/>
      <c r="GW3" s="93"/>
      <c r="GX3" s="93"/>
      <c r="GY3" s="93"/>
      <c r="GZ3" s="93"/>
      <c r="HA3" s="93"/>
      <c r="HB3" s="94"/>
      <c r="HC3" s="92"/>
      <c r="HD3" s="93"/>
      <c r="HE3" s="93"/>
      <c r="HF3" s="93"/>
      <c r="HG3" s="93"/>
      <c r="HH3" s="93"/>
      <c r="HI3" s="94"/>
      <c r="HJ3" s="92"/>
      <c r="HK3" s="93"/>
      <c r="HL3" s="93"/>
      <c r="HM3" s="93"/>
      <c r="HN3" s="93"/>
      <c r="HO3" s="93"/>
      <c r="HP3" s="94"/>
      <c r="HQ3" s="92"/>
      <c r="HR3" s="93"/>
      <c r="HS3" s="93"/>
      <c r="HT3" s="93"/>
      <c r="HU3" s="93"/>
      <c r="HV3" s="93"/>
      <c r="HW3" s="94"/>
      <c r="HY3" s="5"/>
      <c r="HZ3" s="5" t="str">
        <f t="shared" si="0"/>
        <v>Территория действия тарифа</v>
      </c>
      <c r="IA3" s="5"/>
      <c r="IB3" s="5"/>
    </row>
    <row r="4" spans="1:236" ht="23.25" hidden="1" customHeight="1">
      <c r="A4" s="85"/>
      <c r="B4" s="85"/>
      <c r="C4" s="85"/>
      <c r="D4" s="85"/>
      <c r="E4" s="95"/>
      <c r="F4" s="95"/>
      <c r="G4" s="86">
        <v>1</v>
      </c>
      <c r="H4" s="85"/>
      <c r="I4" s="85"/>
      <c r="J4" s="85"/>
      <c r="K4" s="85"/>
      <c r="L4" s="87"/>
      <c r="M4" s="88"/>
      <c r="N4" s="88"/>
      <c r="O4" s="88"/>
      <c r="P4" s="100"/>
      <c r="Q4" s="97"/>
      <c r="R4" s="98"/>
      <c r="S4" s="90" t="e">
        <f>INDEX(PT_DIFFERENTIATION_NUM_CS,MATCH(C4,PT_DIFFERENTIATION_CS_ID,0))</f>
        <v>#N/A</v>
      </c>
      <c r="T4" s="101" t="s">
        <v>73</v>
      </c>
      <c r="U4" s="91"/>
      <c r="V4" s="92"/>
      <c r="W4" s="93"/>
      <c r="X4" s="93"/>
      <c r="Y4" s="93"/>
      <c r="Z4" s="93"/>
      <c r="AA4" s="93"/>
      <c r="AB4" s="94"/>
      <c r="AC4" s="92" t="e">
        <f>INDEX(PT_DIFFERENTIATION_CS,MATCH(C4,PT_DIFFERENTIATION_CS_ID,0))</f>
        <v>#N/A</v>
      </c>
      <c r="AD4" s="93"/>
      <c r="AE4" s="93"/>
      <c r="AF4" s="93"/>
      <c r="AG4" s="93"/>
      <c r="AH4" s="93"/>
      <c r="AI4" s="93"/>
      <c r="AJ4" s="92"/>
      <c r="AK4" s="93"/>
      <c r="AL4" s="93"/>
      <c r="AM4" s="93"/>
      <c r="AN4" s="93"/>
      <c r="AO4" s="93"/>
      <c r="AP4" s="94"/>
      <c r="AQ4" s="92"/>
      <c r="AR4" s="93"/>
      <c r="AS4" s="93"/>
      <c r="AT4" s="93"/>
      <c r="AU4" s="93"/>
      <c r="AV4" s="93"/>
      <c r="AW4" s="94"/>
      <c r="AX4" s="92"/>
      <c r="AY4" s="93"/>
      <c r="AZ4" s="93"/>
      <c r="BA4" s="93"/>
      <c r="BB4" s="93"/>
      <c r="BC4" s="93"/>
      <c r="BD4" s="94"/>
      <c r="BE4" s="92"/>
      <c r="BF4" s="93"/>
      <c r="BG4" s="93"/>
      <c r="BH4" s="93"/>
      <c r="BI4" s="93"/>
      <c r="BJ4" s="93"/>
      <c r="BK4" s="94"/>
      <c r="BL4" s="92"/>
      <c r="BM4" s="93"/>
      <c r="BN4" s="93"/>
      <c r="BO4" s="93"/>
      <c r="BP4" s="93"/>
      <c r="BQ4" s="93"/>
      <c r="BR4" s="94"/>
      <c r="BS4" s="92"/>
      <c r="BT4" s="93"/>
      <c r="BU4" s="93"/>
      <c r="BV4" s="93"/>
      <c r="BW4" s="93"/>
      <c r="BX4" s="93"/>
      <c r="BY4" s="94"/>
      <c r="BZ4" s="92"/>
      <c r="CA4" s="93"/>
      <c r="CB4" s="93"/>
      <c r="CC4" s="93"/>
      <c r="CD4" s="93"/>
      <c r="CE4" s="93"/>
      <c r="CF4" s="94"/>
      <c r="CG4" s="92"/>
      <c r="CH4" s="93"/>
      <c r="CI4" s="93"/>
      <c r="CJ4" s="93"/>
      <c r="CK4" s="93"/>
      <c r="CL4" s="93"/>
      <c r="CM4" s="94"/>
      <c r="CN4" s="92"/>
      <c r="CO4" s="93"/>
      <c r="CP4" s="93"/>
      <c r="CQ4" s="93"/>
      <c r="CR4" s="93"/>
      <c r="CS4" s="93"/>
      <c r="CT4" s="94"/>
      <c r="CU4" s="92"/>
      <c r="CV4" s="93"/>
      <c r="CW4" s="93"/>
      <c r="CX4" s="93"/>
      <c r="CY4" s="93"/>
      <c r="CZ4" s="93"/>
      <c r="DA4" s="94"/>
      <c r="DB4" s="92"/>
      <c r="DC4" s="93"/>
      <c r="DD4" s="93"/>
      <c r="DE4" s="93"/>
      <c r="DF4" s="93"/>
      <c r="DG4" s="93"/>
      <c r="DH4" s="94"/>
      <c r="DI4" s="92"/>
      <c r="DJ4" s="93"/>
      <c r="DK4" s="93"/>
      <c r="DL4" s="93"/>
      <c r="DM4" s="93"/>
      <c r="DN4" s="93"/>
      <c r="DO4" s="94"/>
      <c r="DP4" s="92"/>
      <c r="DQ4" s="93"/>
      <c r="DR4" s="93"/>
      <c r="DS4" s="93"/>
      <c r="DT4" s="93"/>
      <c r="DU4" s="93"/>
      <c r="DV4" s="94"/>
      <c r="DW4" s="92"/>
      <c r="DX4" s="93"/>
      <c r="DY4" s="93"/>
      <c r="DZ4" s="93"/>
      <c r="EA4" s="93"/>
      <c r="EB4" s="93"/>
      <c r="EC4" s="94"/>
      <c r="ED4" s="92"/>
      <c r="EE4" s="93"/>
      <c r="EF4" s="93"/>
      <c r="EG4" s="93"/>
      <c r="EH4" s="93"/>
      <c r="EI4" s="93"/>
      <c r="EJ4" s="94"/>
      <c r="EK4" s="92"/>
      <c r="EL4" s="93"/>
      <c r="EM4" s="93"/>
      <c r="EN4" s="93"/>
      <c r="EO4" s="93"/>
      <c r="EP4" s="93"/>
      <c r="EQ4" s="94"/>
      <c r="ER4" s="92"/>
      <c r="ES4" s="93"/>
      <c r="ET4" s="93"/>
      <c r="EU4" s="93"/>
      <c r="EV4" s="93"/>
      <c r="EW4" s="93"/>
      <c r="EX4" s="94"/>
      <c r="EY4" s="92"/>
      <c r="EZ4" s="93"/>
      <c r="FA4" s="93"/>
      <c r="FB4" s="93"/>
      <c r="FC4" s="93"/>
      <c r="FD4" s="93"/>
      <c r="FE4" s="94"/>
      <c r="FF4" s="92"/>
      <c r="FG4" s="93"/>
      <c r="FH4" s="93"/>
      <c r="FI4" s="93"/>
      <c r="FJ4" s="93"/>
      <c r="FK4" s="93"/>
      <c r="FL4" s="94"/>
      <c r="FM4" s="92"/>
      <c r="FN4" s="93"/>
      <c r="FO4" s="93"/>
      <c r="FP4" s="93"/>
      <c r="FQ4" s="93"/>
      <c r="FR4" s="93"/>
      <c r="FS4" s="94"/>
      <c r="FT4" s="92"/>
      <c r="FU4" s="93"/>
      <c r="FV4" s="93"/>
      <c r="FW4" s="93"/>
      <c r="FX4" s="93"/>
      <c r="FY4" s="93"/>
      <c r="FZ4" s="94"/>
      <c r="GA4" s="92"/>
      <c r="GB4" s="93"/>
      <c r="GC4" s="93"/>
      <c r="GD4" s="93"/>
      <c r="GE4" s="93"/>
      <c r="GF4" s="93"/>
      <c r="GG4" s="94"/>
      <c r="GH4" s="92"/>
      <c r="GI4" s="93"/>
      <c r="GJ4" s="93"/>
      <c r="GK4" s="93"/>
      <c r="GL4" s="93"/>
      <c r="GM4" s="93"/>
      <c r="GN4" s="94"/>
      <c r="GO4" s="92"/>
      <c r="GP4" s="93"/>
      <c r="GQ4" s="93"/>
      <c r="GR4" s="93"/>
      <c r="GS4" s="93"/>
      <c r="GT4" s="93"/>
      <c r="GU4" s="94"/>
      <c r="GV4" s="92"/>
      <c r="GW4" s="93"/>
      <c r="GX4" s="93"/>
      <c r="GY4" s="93"/>
      <c r="GZ4" s="93"/>
      <c r="HA4" s="93"/>
      <c r="HB4" s="94"/>
      <c r="HC4" s="92"/>
      <c r="HD4" s="93"/>
      <c r="HE4" s="93"/>
      <c r="HF4" s="93"/>
      <c r="HG4" s="93"/>
      <c r="HH4" s="93"/>
      <c r="HI4" s="94"/>
      <c r="HJ4" s="92"/>
      <c r="HK4" s="93"/>
      <c r="HL4" s="93"/>
      <c r="HM4" s="93"/>
      <c r="HN4" s="93"/>
      <c r="HO4" s="93"/>
      <c r="HP4" s="94"/>
      <c r="HQ4" s="92"/>
      <c r="HR4" s="93"/>
      <c r="HS4" s="93"/>
      <c r="HT4" s="93"/>
      <c r="HU4" s="93"/>
      <c r="HV4" s="93"/>
      <c r="HW4" s="94"/>
      <c r="HY4" s="5"/>
      <c r="HZ4" s="5" t="str">
        <f t="shared" si="0"/>
        <v>Наименование централизованной системы водоотведения</v>
      </c>
      <c r="IA4" s="5"/>
      <c r="IB4" s="5"/>
    </row>
    <row r="5" spans="1:236" ht="23.25" hidden="1" customHeight="1">
      <c r="A5" s="85"/>
      <c r="B5" s="85"/>
      <c r="C5" s="85"/>
      <c r="D5" s="85"/>
      <c r="E5" s="95"/>
      <c r="F5" s="95"/>
      <c r="G5" s="95"/>
      <c r="H5" s="95"/>
      <c r="I5" s="102" t="e">
        <f>S4&amp;".1"</f>
        <v>#N/A</v>
      </c>
      <c r="J5" s="85"/>
      <c r="K5" s="85"/>
      <c r="L5" s="87"/>
      <c r="P5" s="103">
        <v>1</v>
      </c>
      <c r="Q5" s="104"/>
      <c r="R5" s="105"/>
      <c r="S5" s="90" t="e">
        <f>$I5</f>
        <v>#N/A</v>
      </c>
      <c r="T5" s="106" t="s">
        <v>74</v>
      </c>
      <c r="U5" s="91"/>
      <c r="V5" s="107"/>
      <c r="W5" s="108"/>
      <c r="X5" s="108"/>
      <c r="Y5" s="108"/>
      <c r="Z5" s="108"/>
      <c r="AA5" s="108"/>
      <c r="AB5" s="109"/>
      <c r="AC5" s="110"/>
      <c r="AD5" s="111"/>
      <c r="AE5" s="111"/>
      <c r="AF5" s="111"/>
      <c r="AG5" s="111"/>
      <c r="AH5" s="111"/>
      <c r="AI5" s="111"/>
      <c r="AJ5" s="107"/>
      <c r="AK5" s="108"/>
      <c r="AL5" s="108"/>
      <c r="AM5" s="108"/>
      <c r="AN5" s="108"/>
      <c r="AO5" s="108"/>
      <c r="AP5" s="109"/>
      <c r="AQ5" s="107"/>
      <c r="AR5" s="108"/>
      <c r="AS5" s="108"/>
      <c r="AT5" s="108"/>
      <c r="AU5" s="108"/>
      <c r="AV5" s="108"/>
      <c r="AW5" s="109"/>
      <c r="AX5" s="107"/>
      <c r="AY5" s="108"/>
      <c r="AZ5" s="108"/>
      <c r="BA5" s="108"/>
      <c r="BB5" s="108"/>
      <c r="BC5" s="108"/>
      <c r="BD5" s="109"/>
      <c r="BE5" s="107"/>
      <c r="BF5" s="108"/>
      <c r="BG5" s="108"/>
      <c r="BH5" s="108"/>
      <c r="BI5" s="108"/>
      <c r="BJ5" s="108"/>
      <c r="BK5" s="109"/>
      <c r="BL5" s="107"/>
      <c r="BM5" s="108"/>
      <c r="BN5" s="108"/>
      <c r="BO5" s="108"/>
      <c r="BP5" s="108"/>
      <c r="BQ5" s="108"/>
      <c r="BR5" s="109"/>
      <c r="BS5" s="107"/>
      <c r="BT5" s="108"/>
      <c r="BU5" s="108"/>
      <c r="BV5" s="108"/>
      <c r="BW5" s="108"/>
      <c r="BX5" s="108"/>
      <c r="BY5" s="109"/>
      <c r="BZ5" s="107"/>
      <c r="CA5" s="108"/>
      <c r="CB5" s="108"/>
      <c r="CC5" s="108"/>
      <c r="CD5" s="108"/>
      <c r="CE5" s="108"/>
      <c r="CF5" s="109"/>
      <c r="CG5" s="107"/>
      <c r="CH5" s="108"/>
      <c r="CI5" s="108"/>
      <c r="CJ5" s="108"/>
      <c r="CK5" s="108"/>
      <c r="CL5" s="108"/>
      <c r="CM5" s="109"/>
      <c r="CN5" s="107"/>
      <c r="CO5" s="108"/>
      <c r="CP5" s="108"/>
      <c r="CQ5" s="108"/>
      <c r="CR5" s="108"/>
      <c r="CS5" s="108"/>
      <c r="CT5" s="109"/>
      <c r="CU5" s="107"/>
      <c r="CV5" s="108"/>
      <c r="CW5" s="108"/>
      <c r="CX5" s="108"/>
      <c r="CY5" s="108"/>
      <c r="CZ5" s="108"/>
      <c r="DA5" s="109"/>
      <c r="DB5" s="107"/>
      <c r="DC5" s="108"/>
      <c r="DD5" s="108"/>
      <c r="DE5" s="108"/>
      <c r="DF5" s="108"/>
      <c r="DG5" s="108"/>
      <c r="DH5" s="109"/>
      <c r="DI5" s="107"/>
      <c r="DJ5" s="108"/>
      <c r="DK5" s="108"/>
      <c r="DL5" s="108"/>
      <c r="DM5" s="108"/>
      <c r="DN5" s="108"/>
      <c r="DO5" s="109"/>
      <c r="DP5" s="107"/>
      <c r="DQ5" s="108"/>
      <c r="DR5" s="108"/>
      <c r="DS5" s="108"/>
      <c r="DT5" s="108"/>
      <c r="DU5" s="108"/>
      <c r="DV5" s="109"/>
      <c r="DW5" s="107"/>
      <c r="DX5" s="108"/>
      <c r="DY5" s="108"/>
      <c r="DZ5" s="108"/>
      <c r="EA5" s="108"/>
      <c r="EB5" s="108"/>
      <c r="EC5" s="109"/>
      <c r="ED5" s="107"/>
      <c r="EE5" s="108"/>
      <c r="EF5" s="108"/>
      <c r="EG5" s="108"/>
      <c r="EH5" s="108"/>
      <c r="EI5" s="108"/>
      <c r="EJ5" s="109"/>
      <c r="EK5" s="107"/>
      <c r="EL5" s="108"/>
      <c r="EM5" s="108"/>
      <c r="EN5" s="108"/>
      <c r="EO5" s="108"/>
      <c r="EP5" s="108"/>
      <c r="EQ5" s="109"/>
      <c r="ER5" s="107"/>
      <c r="ES5" s="108"/>
      <c r="ET5" s="108"/>
      <c r="EU5" s="108"/>
      <c r="EV5" s="108"/>
      <c r="EW5" s="108"/>
      <c r="EX5" s="109"/>
      <c r="EY5" s="107"/>
      <c r="EZ5" s="108"/>
      <c r="FA5" s="108"/>
      <c r="FB5" s="108"/>
      <c r="FC5" s="108"/>
      <c r="FD5" s="108"/>
      <c r="FE5" s="109"/>
      <c r="FF5" s="107"/>
      <c r="FG5" s="108"/>
      <c r="FH5" s="108"/>
      <c r="FI5" s="108"/>
      <c r="FJ5" s="108"/>
      <c r="FK5" s="108"/>
      <c r="FL5" s="109"/>
      <c r="FM5" s="107"/>
      <c r="FN5" s="108"/>
      <c r="FO5" s="108"/>
      <c r="FP5" s="108"/>
      <c r="FQ5" s="108"/>
      <c r="FR5" s="108"/>
      <c r="FS5" s="109"/>
      <c r="FT5" s="107"/>
      <c r="FU5" s="108"/>
      <c r="FV5" s="108"/>
      <c r="FW5" s="108"/>
      <c r="FX5" s="108"/>
      <c r="FY5" s="108"/>
      <c r="FZ5" s="109"/>
      <c r="GA5" s="107"/>
      <c r="GB5" s="108"/>
      <c r="GC5" s="108"/>
      <c r="GD5" s="108"/>
      <c r="GE5" s="108"/>
      <c r="GF5" s="108"/>
      <c r="GG5" s="109"/>
      <c r="GH5" s="107"/>
      <c r="GI5" s="108"/>
      <c r="GJ5" s="108"/>
      <c r="GK5" s="108"/>
      <c r="GL5" s="108"/>
      <c r="GM5" s="108"/>
      <c r="GN5" s="109"/>
      <c r="GO5" s="107"/>
      <c r="GP5" s="108"/>
      <c r="GQ5" s="108"/>
      <c r="GR5" s="108"/>
      <c r="GS5" s="108"/>
      <c r="GT5" s="108"/>
      <c r="GU5" s="109"/>
      <c r="GV5" s="107"/>
      <c r="GW5" s="108"/>
      <c r="GX5" s="108"/>
      <c r="GY5" s="108"/>
      <c r="GZ5" s="108"/>
      <c r="HA5" s="108"/>
      <c r="HB5" s="109"/>
      <c r="HC5" s="107"/>
      <c r="HD5" s="108"/>
      <c r="HE5" s="108"/>
      <c r="HF5" s="108"/>
      <c r="HG5" s="108"/>
      <c r="HH5" s="108"/>
      <c r="HI5" s="109"/>
      <c r="HJ5" s="107"/>
      <c r="HK5" s="108"/>
      <c r="HL5" s="108"/>
      <c r="HM5" s="108"/>
      <c r="HN5" s="108"/>
      <c r="HO5" s="108"/>
      <c r="HP5" s="109"/>
      <c r="HQ5" s="107"/>
      <c r="HR5" s="108"/>
      <c r="HS5" s="108"/>
      <c r="HT5" s="108"/>
      <c r="HU5" s="108"/>
      <c r="HV5" s="108"/>
      <c r="HW5" s="109"/>
      <c r="HY5" s="5"/>
      <c r="HZ5" s="5" t="str">
        <f t="shared" si="0"/>
        <v>Наименование признака дифференциации</v>
      </c>
      <c r="IA5" s="5"/>
      <c r="IB5" s="5"/>
    </row>
    <row r="6" spans="1:236" ht="23.25" hidden="1" customHeight="1">
      <c r="A6" s="85"/>
      <c r="B6" s="85"/>
      <c r="C6" s="85"/>
      <c r="D6" s="85"/>
      <c r="E6" s="95"/>
      <c r="F6" s="95"/>
      <c r="G6" s="95"/>
      <c r="H6" s="95"/>
      <c r="I6" s="112"/>
      <c r="J6" s="102" t="e">
        <f>I5&amp;".1"</f>
        <v>#N/A</v>
      </c>
      <c r="K6" s="85"/>
      <c r="L6" s="87" t="s">
        <v>75</v>
      </c>
      <c r="P6" s="103"/>
      <c r="Q6" s="103">
        <v>1</v>
      </c>
      <c r="R6" s="113"/>
      <c r="S6" s="90" t="e">
        <f>$J6</f>
        <v>#N/A</v>
      </c>
      <c r="T6" s="114" t="s">
        <v>76</v>
      </c>
      <c r="U6" s="91"/>
      <c r="V6" s="115"/>
      <c r="W6" s="116"/>
      <c r="X6" s="116"/>
      <c r="Y6" s="116"/>
      <c r="Z6" s="116"/>
      <c r="AA6" s="116"/>
      <c r="AB6" s="117"/>
      <c r="AC6" s="115"/>
      <c r="AD6" s="116"/>
      <c r="AE6" s="116"/>
      <c r="AF6" s="116"/>
      <c r="AG6" s="116"/>
      <c r="AH6" s="116"/>
      <c r="AI6" s="116"/>
      <c r="AJ6" s="115"/>
      <c r="AK6" s="116"/>
      <c r="AL6" s="116"/>
      <c r="AM6" s="116"/>
      <c r="AN6" s="116"/>
      <c r="AO6" s="116"/>
      <c r="AP6" s="117"/>
      <c r="AQ6" s="115"/>
      <c r="AR6" s="116"/>
      <c r="AS6" s="116"/>
      <c r="AT6" s="116"/>
      <c r="AU6" s="116"/>
      <c r="AV6" s="116"/>
      <c r="AW6" s="117"/>
      <c r="AX6" s="115"/>
      <c r="AY6" s="116"/>
      <c r="AZ6" s="116"/>
      <c r="BA6" s="116"/>
      <c r="BB6" s="116"/>
      <c r="BC6" s="116"/>
      <c r="BD6" s="117"/>
      <c r="BE6" s="115"/>
      <c r="BF6" s="116"/>
      <c r="BG6" s="116"/>
      <c r="BH6" s="116"/>
      <c r="BI6" s="116"/>
      <c r="BJ6" s="116"/>
      <c r="BK6" s="117"/>
      <c r="BL6" s="115"/>
      <c r="BM6" s="116"/>
      <c r="BN6" s="116"/>
      <c r="BO6" s="116"/>
      <c r="BP6" s="116"/>
      <c r="BQ6" s="116"/>
      <c r="BR6" s="117"/>
      <c r="BS6" s="115"/>
      <c r="BT6" s="116"/>
      <c r="BU6" s="116"/>
      <c r="BV6" s="116"/>
      <c r="BW6" s="116"/>
      <c r="BX6" s="116"/>
      <c r="BY6" s="117"/>
      <c r="BZ6" s="115"/>
      <c r="CA6" s="116"/>
      <c r="CB6" s="116"/>
      <c r="CC6" s="116"/>
      <c r="CD6" s="116"/>
      <c r="CE6" s="116"/>
      <c r="CF6" s="117"/>
      <c r="CG6" s="115"/>
      <c r="CH6" s="116"/>
      <c r="CI6" s="116"/>
      <c r="CJ6" s="116"/>
      <c r="CK6" s="116"/>
      <c r="CL6" s="116"/>
      <c r="CM6" s="117"/>
      <c r="CN6" s="115"/>
      <c r="CO6" s="116"/>
      <c r="CP6" s="116"/>
      <c r="CQ6" s="116"/>
      <c r="CR6" s="116"/>
      <c r="CS6" s="116"/>
      <c r="CT6" s="117"/>
      <c r="CU6" s="115"/>
      <c r="CV6" s="116"/>
      <c r="CW6" s="116"/>
      <c r="CX6" s="116"/>
      <c r="CY6" s="116"/>
      <c r="CZ6" s="116"/>
      <c r="DA6" s="117"/>
      <c r="DB6" s="115"/>
      <c r="DC6" s="116"/>
      <c r="DD6" s="116"/>
      <c r="DE6" s="116"/>
      <c r="DF6" s="116"/>
      <c r="DG6" s="116"/>
      <c r="DH6" s="117"/>
      <c r="DI6" s="115"/>
      <c r="DJ6" s="116"/>
      <c r="DK6" s="116"/>
      <c r="DL6" s="116"/>
      <c r="DM6" s="116"/>
      <c r="DN6" s="116"/>
      <c r="DO6" s="117"/>
      <c r="DP6" s="115"/>
      <c r="DQ6" s="116"/>
      <c r="DR6" s="116"/>
      <c r="DS6" s="116"/>
      <c r="DT6" s="116"/>
      <c r="DU6" s="116"/>
      <c r="DV6" s="117"/>
      <c r="DW6" s="115"/>
      <c r="DX6" s="116"/>
      <c r="DY6" s="116"/>
      <c r="DZ6" s="116"/>
      <c r="EA6" s="116"/>
      <c r="EB6" s="116"/>
      <c r="EC6" s="117"/>
      <c r="ED6" s="115"/>
      <c r="EE6" s="116"/>
      <c r="EF6" s="116"/>
      <c r="EG6" s="116"/>
      <c r="EH6" s="116"/>
      <c r="EI6" s="116"/>
      <c r="EJ6" s="117"/>
      <c r="EK6" s="115"/>
      <c r="EL6" s="116"/>
      <c r="EM6" s="116"/>
      <c r="EN6" s="116"/>
      <c r="EO6" s="116"/>
      <c r="EP6" s="116"/>
      <c r="EQ6" s="117"/>
      <c r="ER6" s="115"/>
      <c r="ES6" s="116"/>
      <c r="ET6" s="116"/>
      <c r="EU6" s="116"/>
      <c r="EV6" s="116"/>
      <c r="EW6" s="116"/>
      <c r="EX6" s="117"/>
      <c r="EY6" s="115"/>
      <c r="EZ6" s="116"/>
      <c r="FA6" s="116"/>
      <c r="FB6" s="116"/>
      <c r="FC6" s="116"/>
      <c r="FD6" s="116"/>
      <c r="FE6" s="117"/>
      <c r="FF6" s="115"/>
      <c r="FG6" s="116"/>
      <c r="FH6" s="116"/>
      <c r="FI6" s="116"/>
      <c r="FJ6" s="116"/>
      <c r="FK6" s="116"/>
      <c r="FL6" s="117"/>
      <c r="FM6" s="115"/>
      <c r="FN6" s="116"/>
      <c r="FO6" s="116"/>
      <c r="FP6" s="116"/>
      <c r="FQ6" s="116"/>
      <c r="FR6" s="116"/>
      <c r="FS6" s="117"/>
      <c r="FT6" s="115"/>
      <c r="FU6" s="116"/>
      <c r="FV6" s="116"/>
      <c r="FW6" s="116"/>
      <c r="FX6" s="116"/>
      <c r="FY6" s="116"/>
      <c r="FZ6" s="117"/>
      <c r="GA6" s="115"/>
      <c r="GB6" s="116"/>
      <c r="GC6" s="116"/>
      <c r="GD6" s="116"/>
      <c r="GE6" s="116"/>
      <c r="GF6" s="116"/>
      <c r="GG6" s="117"/>
      <c r="GH6" s="115"/>
      <c r="GI6" s="116"/>
      <c r="GJ6" s="116"/>
      <c r="GK6" s="116"/>
      <c r="GL6" s="116"/>
      <c r="GM6" s="116"/>
      <c r="GN6" s="117"/>
      <c r="GO6" s="115"/>
      <c r="GP6" s="116"/>
      <c r="GQ6" s="116"/>
      <c r="GR6" s="116"/>
      <c r="GS6" s="116"/>
      <c r="GT6" s="116"/>
      <c r="GU6" s="117"/>
      <c r="GV6" s="115"/>
      <c r="GW6" s="116"/>
      <c r="GX6" s="116"/>
      <c r="GY6" s="116"/>
      <c r="GZ6" s="116"/>
      <c r="HA6" s="116"/>
      <c r="HB6" s="117"/>
      <c r="HC6" s="115"/>
      <c r="HD6" s="116"/>
      <c r="HE6" s="116"/>
      <c r="HF6" s="116"/>
      <c r="HG6" s="116"/>
      <c r="HH6" s="116"/>
      <c r="HI6" s="117"/>
      <c r="HJ6" s="115"/>
      <c r="HK6" s="116"/>
      <c r="HL6" s="116"/>
      <c r="HM6" s="116"/>
      <c r="HN6" s="116"/>
      <c r="HO6" s="116"/>
      <c r="HP6" s="117"/>
      <c r="HQ6" s="115"/>
      <c r="HR6" s="116"/>
      <c r="HS6" s="116"/>
      <c r="HT6" s="116"/>
      <c r="HU6" s="116"/>
      <c r="HV6" s="116"/>
      <c r="HW6" s="117"/>
      <c r="HY6" s="5"/>
      <c r="HZ6" s="5" t="str">
        <f t="shared" si="0"/>
        <v>Группа потребителей</v>
      </c>
      <c r="IA6" s="5"/>
      <c r="IB6" s="5"/>
    </row>
    <row r="7" spans="1:236" ht="23.25" hidden="1" customHeight="1">
      <c r="A7" s="85"/>
      <c r="B7" s="85"/>
      <c r="C7" s="85"/>
      <c r="D7" s="85"/>
      <c r="E7" s="95"/>
      <c r="F7" s="95"/>
      <c r="G7" s="95"/>
      <c r="H7" s="95"/>
      <c r="I7" s="112"/>
      <c r="J7" s="112"/>
      <c r="K7" s="102" t="e">
        <f>J6&amp;".1"</f>
        <v>#N/A</v>
      </c>
      <c r="L7" s="87"/>
      <c r="P7" s="103"/>
      <c r="Q7" s="103"/>
      <c r="R7" s="113">
        <v>1</v>
      </c>
      <c r="S7" s="90" t="e">
        <f>$K7</f>
        <v>#N/A</v>
      </c>
      <c r="T7" s="118"/>
      <c r="U7" s="91"/>
      <c r="V7" s="119"/>
      <c r="W7" s="119"/>
      <c r="X7" s="120"/>
      <c r="Y7" s="121"/>
      <c r="Z7" s="122" t="s">
        <v>77</v>
      </c>
      <c r="AA7" s="121"/>
      <c r="AB7" s="122" t="s">
        <v>77</v>
      </c>
      <c r="AC7" s="119"/>
      <c r="AD7" s="119"/>
      <c r="AE7" s="120"/>
      <c r="AF7" s="121"/>
      <c r="AG7" s="122" t="s">
        <v>77</v>
      </c>
      <c r="AH7" s="123"/>
      <c r="AI7" s="122" t="s">
        <v>77</v>
      </c>
      <c r="AJ7" s="119"/>
      <c r="AK7" s="119"/>
      <c r="AL7" s="120"/>
      <c r="AM7" s="121"/>
      <c r="AN7" s="122" t="s">
        <v>77</v>
      </c>
      <c r="AO7" s="121"/>
      <c r="AP7" s="122" t="s">
        <v>77</v>
      </c>
      <c r="AQ7" s="119"/>
      <c r="AR7" s="119"/>
      <c r="AS7" s="120"/>
      <c r="AT7" s="121"/>
      <c r="AU7" s="122" t="s">
        <v>77</v>
      </c>
      <c r="AV7" s="121"/>
      <c r="AW7" s="122" t="s">
        <v>77</v>
      </c>
      <c r="AX7" s="119"/>
      <c r="AY7" s="119"/>
      <c r="AZ7" s="120"/>
      <c r="BA7" s="121"/>
      <c r="BB7" s="122" t="s">
        <v>77</v>
      </c>
      <c r="BC7" s="121"/>
      <c r="BD7" s="122" t="s">
        <v>77</v>
      </c>
      <c r="BE7" s="119"/>
      <c r="BF7" s="119"/>
      <c r="BG7" s="120"/>
      <c r="BH7" s="121"/>
      <c r="BI7" s="122" t="s">
        <v>77</v>
      </c>
      <c r="BJ7" s="121"/>
      <c r="BK7" s="122" t="s">
        <v>77</v>
      </c>
      <c r="BL7" s="119"/>
      <c r="BM7" s="119"/>
      <c r="BN7" s="120"/>
      <c r="BO7" s="121"/>
      <c r="BP7" s="122" t="s">
        <v>77</v>
      </c>
      <c r="BQ7" s="121"/>
      <c r="BR7" s="122" t="s">
        <v>77</v>
      </c>
      <c r="BS7" s="119"/>
      <c r="BT7" s="119"/>
      <c r="BU7" s="120"/>
      <c r="BV7" s="121"/>
      <c r="BW7" s="122" t="s">
        <v>77</v>
      </c>
      <c r="BX7" s="121"/>
      <c r="BY7" s="122" t="s">
        <v>77</v>
      </c>
      <c r="BZ7" s="119"/>
      <c r="CA7" s="119"/>
      <c r="CB7" s="120"/>
      <c r="CC7" s="121"/>
      <c r="CD7" s="122" t="s">
        <v>77</v>
      </c>
      <c r="CE7" s="121"/>
      <c r="CF7" s="122" t="s">
        <v>77</v>
      </c>
      <c r="CG7" s="119"/>
      <c r="CH7" s="119"/>
      <c r="CI7" s="120"/>
      <c r="CJ7" s="121"/>
      <c r="CK7" s="122" t="s">
        <v>77</v>
      </c>
      <c r="CL7" s="121"/>
      <c r="CM7" s="122" t="s">
        <v>77</v>
      </c>
      <c r="CN7" s="119"/>
      <c r="CO7" s="119"/>
      <c r="CP7" s="120"/>
      <c r="CQ7" s="121"/>
      <c r="CR7" s="122" t="s">
        <v>77</v>
      </c>
      <c r="CS7" s="121"/>
      <c r="CT7" s="122" t="s">
        <v>77</v>
      </c>
      <c r="CU7" s="119"/>
      <c r="CV7" s="119"/>
      <c r="CW7" s="120"/>
      <c r="CX7" s="121"/>
      <c r="CY7" s="122" t="s">
        <v>77</v>
      </c>
      <c r="CZ7" s="121"/>
      <c r="DA7" s="122" t="s">
        <v>77</v>
      </c>
      <c r="DB7" s="119"/>
      <c r="DC7" s="119"/>
      <c r="DD7" s="120"/>
      <c r="DE7" s="121"/>
      <c r="DF7" s="122" t="s">
        <v>77</v>
      </c>
      <c r="DG7" s="121"/>
      <c r="DH7" s="122" t="s">
        <v>77</v>
      </c>
      <c r="DI7" s="119"/>
      <c r="DJ7" s="119"/>
      <c r="DK7" s="120"/>
      <c r="DL7" s="121"/>
      <c r="DM7" s="122" t="s">
        <v>77</v>
      </c>
      <c r="DN7" s="121"/>
      <c r="DO7" s="122" t="s">
        <v>77</v>
      </c>
      <c r="DP7" s="119"/>
      <c r="DQ7" s="119"/>
      <c r="DR7" s="120"/>
      <c r="DS7" s="121"/>
      <c r="DT7" s="122" t="s">
        <v>77</v>
      </c>
      <c r="DU7" s="121"/>
      <c r="DV7" s="122" t="s">
        <v>77</v>
      </c>
      <c r="DW7" s="119"/>
      <c r="DX7" s="119"/>
      <c r="DY7" s="120"/>
      <c r="DZ7" s="121"/>
      <c r="EA7" s="122" t="s">
        <v>77</v>
      </c>
      <c r="EB7" s="121"/>
      <c r="EC7" s="122" t="s">
        <v>77</v>
      </c>
      <c r="ED7" s="119"/>
      <c r="EE7" s="119"/>
      <c r="EF7" s="120"/>
      <c r="EG7" s="121"/>
      <c r="EH7" s="122" t="s">
        <v>77</v>
      </c>
      <c r="EI7" s="121"/>
      <c r="EJ7" s="122" t="s">
        <v>77</v>
      </c>
      <c r="EK7" s="119"/>
      <c r="EL7" s="119"/>
      <c r="EM7" s="120"/>
      <c r="EN7" s="121"/>
      <c r="EO7" s="122" t="s">
        <v>77</v>
      </c>
      <c r="EP7" s="121"/>
      <c r="EQ7" s="122" t="s">
        <v>77</v>
      </c>
      <c r="ER7" s="119"/>
      <c r="ES7" s="119"/>
      <c r="ET7" s="120"/>
      <c r="EU7" s="121"/>
      <c r="EV7" s="122" t="s">
        <v>77</v>
      </c>
      <c r="EW7" s="121"/>
      <c r="EX7" s="122" t="s">
        <v>77</v>
      </c>
      <c r="EY7" s="119"/>
      <c r="EZ7" s="119"/>
      <c r="FA7" s="120"/>
      <c r="FB7" s="121"/>
      <c r="FC7" s="122" t="s">
        <v>77</v>
      </c>
      <c r="FD7" s="121"/>
      <c r="FE7" s="122" t="s">
        <v>77</v>
      </c>
      <c r="FF7" s="119"/>
      <c r="FG7" s="119"/>
      <c r="FH7" s="120"/>
      <c r="FI7" s="121"/>
      <c r="FJ7" s="122" t="s">
        <v>77</v>
      </c>
      <c r="FK7" s="121"/>
      <c r="FL7" s="122" t="s">
        <v>77</v>
      </c>
      <c r="FM7" s="119"/>
      <c r="FN7" s="119"/>
      <c r="FO7" s="120"/>
      <c r="FP7" s="121"/>
      <c r="FQ7" s="122" t="s">
        <v>77</v>
      </c>
      <c r="FR7" s="121"/>
      <c r="FS7" s="122" t="s">
        <v>77</v>
      </c>
      <c r="FT7" s="119"/>
      <c r="FU7" s="119"/>
      <c r="FV7" s="120"/>
      <c r="FW7" s="121"/>
      <c r="FX7" s="122" t="s">
        <v>77</v>
      </c>
      <c r="FY7" s="121"/>
      <c r="FZ7" s="122" t="s">
        <v>77</v>
      </c>
      <c r="GA7" s="119"/>
      <c r="GB7" s="119"/>
      <c r="GC7" s="120"/>
      <c r="GD7" s="121"/>
      <c r="GE7" s="122" t="s">
        <v>77</v>
      </c>
      <c r="GF7" s="121"/>
      <c r="GG7" s="122" t="s">
        <v>77</v>
      </c>
      <c r="GH7" s="119"/>
      <c r="GI7" s="119"/>
      <c r="GJ7" s="120"/>
      <c r="GK7" s="121"/>
      <c r="GL7" s="122" t="s">
        <v>77</v>
      </c>
      <c r="GM7" s="121"/>
      <c r="GN7" s="122" t="s">
        <v>77</v>
      </c>
      <c r="GO7" s="119"/>
      <c r="GP7" s="119"/>
      <c r="GQ7" s="120"/>
      <c r="GR7" s="121"/>
      <c r="GS7" s="122" t="s">
        <v>77</v>
      </c>
      <c r="GT7" s="121"/>
      <c r="GU7" s="122" t="s">
        <v>77</v>
      </c>
      <c r="GV7" s="119"/>
      <c r="GW7" s="119"/>
      <c r="GX7" s="120"/>
      <c r="GY7" s="121"/>
      <c r="GZ7" s="122" t="s">
        <v>77</v>
      </c>
      <c r="HA7" s="121"/>
      <c r="HB7" s="122" t="s">
        <v>77</v>
      </c>
      <c r="HC7" s="119"/>
      <c r="HD7" s="119"/>
      <c r="HE7" s="120"/>
      <c r="HF7" s="121"/>
      <c r="HG7" s="122" t="s">
        <v>77</v>
      </c>
      <c r="HH7" s="121"/>
      <c r="HI7" s="122" t="s">
        <v>77</v>
      </c>
      <c r="HJ7" s="119"/>
      <c r="HK7" s="119"/>
      <c r="HL7" s="120"/>
      <c r="HM7" s="121"/>
      <c r="HN7" s="122" t="s">
        <v>77</v>
      </c>
      <c r="HO7" s="121"/>
      <c r="HP7" s="122" t="s">
        <v>77</v>
      </c>
      <c r="HQ7" s="119"/>
      <c r="HR7" s="119"/>
      <c r="HS7" s="120"/>
      <c r="HT7" s="121"/>
      <c r="HU7" s="122" t="s">
        <v>77</v>
      </c>
      <c r="HV7" s="121"/>
      <c r="HW7" s="122" t="s">
        <v>77</v>
      </c>
      <c r="HX7" s="37" t="e">
        <f ca="1">STRCHECKDATE(V8:HW8)</f>
        <v>#NAME?</v>
      </c>
      <c r="HY7" s="5"/>
      <c r="HZ7" s="5" t="str">
        <f t="shared" si="0"/>
        <v/>
      </c>
      <c r="IA7" s="5"/>
      <c r="IB7" s="5"/>
    </row>
    <row r="8" spans="1:236" ht="14.25" hidden="1" customHeight="1">
      <c r="A8" s="85"/>
      <c r="B8" s="85"/>
      <c r="C8" s="85"/>
      <c r="D8" s="85"/>
      <c r="E8" s="95"/>
      <c r="F8" s="95"/>
      <c r="G8" s="95"/>
      <c r="H8" s="95"/>
      <c r="I8" s="112"/>
      <c r="J8" s="112"/>
      <c r="K8" s="102"/>
      <c r="L8" s="87"/>
      <c r="P8" s="103"/>
      <c r="Q8" s="103"/>
      <c r="R8" s="113"/>
      <c r="S8" s="124"/>
      <c r="T8" s="91"/>
      <c r="U8" s="91"/>
      <c r="V8" s="125"/>
      <c r="W8" s="125"/>
      <c r="X8" s="126" t="str">
        <f>Y7&amp;"-"&amp;AA7</f>
        <v>-</v>
      </c>
      <c r="Y8" s="127"/>
      <c r="Z8" s="122"/>
      <c r="AA8" s="127"/>
      <c r="AB8" s="122"/>
      <c r="AC8" s="125"/>
      <c r="AD8" s="125"/>
      <c r="AE8" s="126" t="str">
        <f>AF7&amp;"-"&amp;AH7</f>
        <v>-</v>
      </c>
      <c r="AF8" s="127"/>
      <c r="AG8" s="122"/>
      <c r="AH8" s="128"/>
      <c r="AI8" s="122"/>
      <c r="AJ8" s="125"/>
      <c r="AK8" s="125"/>
      <c r="AL8" s="126" t="str">
        <f>AM7&amp;"-"&amp;AO7</f>
        <v>-</v>
      </c>
      <c r="AM8" s="127"/>
      <c r="AN8" s="122"/>
      <c r="AO8" s="127"/>
      <c r="AP8" s="122"/>
      <c r="AQ8" s="125"/>
      <c r="AR8" s="125"/>
      <c r="AS8" s="126" t="str">
        <f>AT7&amp;"-"&amp;AV7</f>
        <v>-</v>
      </c>
      <c r="AT8" s="127"/>
      <c r="AU8" s="122"/>
      <c r="AV8" s="127"/>
      <c r="AW8" s="122"/>
      <c r="AX8" s="125"/>
      <c r="AY8" s="125"/>
      <c r="AZ8" s="126" t="str">
        <f>BA7&amp;"-"&amp;BC7</f>
        <v>-</v>
      </c>
      <c r="BA8" s="127"/>
      <c r="BB8" s="122"/>
      <c r="BC8" s="127"/>
      <c r="BD8" s="122"/>
      <c r="BE8" s="125"/>
      <c r="BF8" s="125"/>
      <c r="BG8" s="126" t="str">
        <f>BH7&amp;"-"&amp;BJ7</f>
        <v>-</v>
      </c>
      <c r="BH8" s="127"/>
      <c r="BI8" s="122"/>
      <c r="BJ8" s="127"/>
      <c r="BK8" s="122"/>
      <c r="BL8" s="125"/>
      <c r="BM8" s="125"/>
      <c r="BN8" s="126" t="str">
        <f>BO7&amp;"-"&amp;BQ7</f>
        <v>-</v>
      </c>
      <c r="BO8" s="127"/>
      <c r="BP8" s="122"/>
      <c r="BQ8" s="127"/>
      <c r="BR8" s="122"/>
      <c r="BS8" s="125"/>
      <c r="BT8" s="125"/>
      <c r="BU8" s="126" t="str">
        <f>BV7&amp;"-"&amp;BX7</f>
        <v>-</v>
      </c>
      <c r="BV8" s="127"/>
      <c r="BW8" s="122"/>
      <c r="BX8" s="127"/>
      <c r="BY8" s="122"/>
      <c r="BZ8" s="125"/>
      <c r="CA8" s="125"/>
      <c r="CB8" s="126" t="str">
        <f>CC7&amp;"-"&amp;CE7</f>
        <v>-</v>
      </c>
      <c r="CC8" s="127"/>
      <c r="CD8" s="122"/>
      <c r="CE8" s="127"/>
      <c r="CF8" s="122"/>
      <c r="CG8" s="125"/>
      <c r="CH8" s="125"/>
      <c r="CI8" s="126" t="str">
        <f>CJ7&amp;"-"&amp;CL7</f>
        <v>-</v>
      </c>
      <c r="CJ8" s="127"/>
      <c r="CK8" s="122"/>
      <c r="CL8" s="127"/>
      <c r="CM8" s="122"/>
      <c r="CN8" s="125"/>
      <c r="CO8" s="125"/>
      <c r="CP8" s="126" t="str">
        <f>CQ7&amp;"-"&amp;CS7</f>
        <v>-</v>
      </c>
      <c r="CQ8" s="127"/>
      <c r="CR8" s="122"/>
      <c r="CS8" s="127"/>
      <c r="CT8" s="122"/>
      <c r="CU8" s="125"/>
      <c r="CV8" s="125"/>
      <c r="CW8" s="126" t="str">
        <f>CX7&amp;"-"&amp;CZ7</f>
        <v>-</v>
      </c>
      <c r="CX8" s="127"/>
      <c r="CY8" s="122"/>
      <c r="CZ8" s="127"/>
      <c r="DA8" s="122"/>
      <c r="DB8" s="125"/>
      <c r="DC8" s="125"/>
      <c r="DD8" s="126" t="str">
        <f>DE7&amp;"-"&amp;DG7</f>
        <v>-</v>
      </c>
      <c r="DE8" s="127"/>
      <c r="DF8" s="122"/>
      <c r="DG8" s="127"/>
      <c r="DH8" s="122"/>
      <c r="DI8" s="125"/>
      <c r="DJ8" s="125"/>
      <c r="DK8" s="126" t="str">
        <f>DL7&amp;"-"&amp;DN7</f>
        <v>-</v>
      </c>
      <c r="DL8" s="127"/>
      <c r="DM8" s="122"/>
      <c r="DN8" s="127"/>
      <c r="DO8" s="122"/>
      <c r="DP8" s="125"/>
      <c r="DQ8" s="125"/>
      <c r="DR8" s="126" t="str">
        <f>DS7&amp;"-"&amp;DU7</f>
        <v>-</v>
      </c>
      <c r="DS8" s="127"/>
      <c r="DT8" s="122"/>
      <c r="DU8" s="127"/>
      <c r="DV8" s="122"/>
      <c r="DW8" s="125"/>
      <c r="DX8" s="125"/>
      <c r="DY8" s="126" t="str">
        <f>DZ7&amp;"-"&amp;EB7</f>
        <v>-</v>
      </c>
      <c r="DZ8" s="127"/>
      <c r="EA8" s="122"/>
      <c r="EB8" s="127"/>
      <c r="EC8" s="122"/>
      <c r="ED8" s="125"/>
      <c r="EE8" s="125"/>
      <c r="EF8" s="126" t="str">
        <f>EG7&amp;"-"&amp;EI7</f>
        <v>-</v>
      </c>
      <c r="EG8" s="127"/>
      <c r="EH8" s="122"/>
      <c r="EI8" s="127"/>
      <c r="EJ8" s="122"/>
      <c r="EK8" s="125"/>
      <c r="EL8" s="125"/>
      <c r="EM8" s="126" t="str">
        <f>EN7&amp;"-"&amp;EP7</f>
        <v>-</v>
      </c>
      <c r="EN8" s="127"/>
      <c r="EO8" s="122"/>
      <c r="EP8" s="127"/>
      <c r="EQ8" s="122"/>
      <c r="ER8" s="125"/>
      <c r="ES8" s="125"/>
      <c r="ET8" s="126" t="str">
        <f>EU7&amp;"-"&amp;EW7</f>
        <v>-</v>
      </c>
      <c r="EU8" s="127"/>
      <c r="EV8" s="122"/>
      <c r="EW8" s="127"/>
      <c r="EX8" s="122"/>
      <c r="EY8" s="125"/>
      <c r="EZ8" s="125"/>
      <c r="FA8" s="126" t="str">
        <f>FB7&amp;"-"&amp;FD7</f>
        <v>-</v>
      </c>
      <c r="FB8" s="127"/>
      <c r="FC8" s="122"/>
      <c r="FD8" s="127"/>
      <c r="FE8" s="122"/>
      <c r="FF8" s="125"/>
      <c r="FG8" s="125"/>
      <c r="FH8" s="126" t="str">
        <f>FI7&amp;"-"&amp;FK7</f>
        <v>-</v>
      </c>
      <c r="FI8" s="127"/>
      <c r="FJ8" s="122"/>
      <c r="FK8" s="127"/>
      <c r="FL8" s="122"/>
      <c r="FM8" s="125"/>
      <c r="FN8" s="125"/>
      <c r="FO8" s="126" t="str">
        <f>FP7&amp;"-"&amp;FR7</f>
        <v>-</v>
      </c>
      <c r="FP8" s="127"/>
      <c r="FQ8" s="122"/>
      <c r="FR8" s="127"/>
      <c r="FS8" s="122"/>
      <c r="FT8" s="125"/>
      <c r="FU8" s="125"/>
      <c r="FV8" s="126" t="str">
        <f>FW7&amp;"-"&amp;FY7</f>
        <v>-</v>
      </c>
      <c r="FW8" s="127"/>
      <c r="FX8" s="122"/>
      <c r="FY8" s="127"/>
      <c r="FZ8" s="122"/>
      <c r="GA8" s="125"/>
      <c r="GB8" s="125"/>
      <c r="GC8" s="126" t="str">
        <f>GD7&amp;"-"&amp;GF7</f>
        <v>-</v>
      </c>
      <c r="GD8" s="127"/>
      <c r="GE8" s="122"/>
      <c r="GF8" s="127"/>
      <c r="GG8" s="122"/>
      <c r="GH8" s="125"/>
      <c r="GI8" s="125"/>
      <c r="GJ8" s="126" t="str">
        <f>GK7&amp;"-"&amp;GM7</f>
        <v>-</v>
      </c>
      <c r="GK8" s="127"/>
      <c r="GL8" s="122"/>
      <c r="GM8" s="127"/>
      <c r="GN8" s="122"/>
      <c r="GO8" s="125"/>
      <c r="GP8" s="125"/>
      <c r="GQ8" s="126" t="str">
        <f>GR7&amp;"-"&amp;GT7</f>
        <v>-</v>
      </c>
      <c r="GR8" s="127"/>
      <c r="GS8" s="122"/>
      <c r="GT8" s="127"/>
      <c r="GU8" s="122"/>
      <c r="GV8" s="125"/>
      <c r="GW8" s="125"/>
      <c r="GX8" s="126" t="str">
        <f>GY7&amp;"-"&amp;HA7</f>
        <v>-</v>
      </c>
      <c r="GY8" s="127"/>
      <c r="GZ8" s="122"/>
      <c r="HA8" s="127"/>
      <c r="HB8" s="122"/>
      <c r="HC8" s="125"/>
      <c r="HD8" s="125"/>
      <c r="HE8" s="126" t="str">
        <f>HF7&amp;"-"&amp;HH7</f>
        <v>-</v>
      </c>
      <c r="HF8" s="127"/>
      <c r="HG8" s="122"/>
      <c r="HH8" s="127"/>
      <c r="HI8" s="122"/>
      <c r="HJ8" s="125"/>
      <c r="HK8" s="125"/>
      <c r="HL8" s="126" t="str">
        <f>HM7&amp;"-"&amp;HO7</f>
        <v>-</v>
      </c>
      <c r="HM8" s="127"/>
      <c r="HN8" s="122"/>
      <c r="HO8" s="127"/>
      <c r="HP8" s="122"/>
      <c r="HQ8" s="125"/>
      <c r="HR8" s="125"/>
      <c r="HS8" s="126" t="str">
        <f>HT7&amp;"-"&amp;HV7</f>
        <v>-</v>
      </c>
      <c r="HT8" s="127"/>
      <c r="HU8" s="122"/>
      <c r="HV8" s="127"/>
      <c r="HW8" s="122"/>
      <c r="HY8" s="5"/>
      <c r="HZ8" s="5" t="str">
        <f t="shared" si="0"/>
        <v/>
      </c>
      <c r="IA8" s="5"/>
      <c r="IB8" s="5"/>
    </row>
    <row r="9" spans="1:236" ht="21" hidden="1" customHeight="1">
      <c r="A9" s="85"/>
      <c r="B9" s="85"/>
      <c r="C9" s="85"/>
      <c r="D9" s="85"/>
      <c r="E9" s="95"/>
      <c r="F9" s="95"/>
      <c r="G9" s="95"/>
      <c r="H9" s="95"/>
      <c r="I9" s="112"/>
      <c r="J9" s="102"/>
      <c r="K9" s="85"/>
      <c r="L9" s="87"/>
      <c r="P9" s="103"/>
      <c r="Q9" s="103"/>
      <c r="R9" s="105"/>
      <c r="S9" s="129"/>
      <c r="T9" s="130" t="s">
        <v>78</v>
      </c>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Y9" s="5"/>
      <c r="HZ9" s="5" t="str">
        <f t="shared" si="0"/>
        <v>Добавить значение признака дифференциации</v>
      </c>
      <c r="IA9" s="5"/>
      <c r="IB9" s="5"/>
    </row>
    <row r="10" spans="1:236" ht="21" hidden="1" customHeight="1">
      <c r="A10" s="85"/>
      <c r="B10" s="85"/>
      <c r="C10" s="85"/>
      <c r="D10" s="85"/>
      <c r="E10" s="95"/>
      <c r="F10" s="95"/>
      <c r="G10" s="95"/>
      <c r="H10" s="95"/>
      <c r="I10" s="102"/>
      <c r="J10" s="85"/>
      <c r="K10" s="85"/>
      <c r="L10" s="87"/>
      <c r="P10" s="103"/>
      <c r="Q10" s="104"/>
      <c r="R10" s="105"/>
      <c r="S10" s="129"/>
      <c r="T10" s="132" t="s">
        <v>79</v>
      </c>
      <c r="U10" s="131"/>
      <c r="V10" s="131"/>
      <c r="W10" s="131"/>
      <c r="X10" s="131"/>
      <c r="Y10" s="131"/>
      <c r="Z10" s="131"/>
      <c r="AA10" s="131"/>
      <c r="AB10" s="133"/>
      <c r="AC10" s="131"/>
      <c r="AD10" s="131"/>
      <c r="AE10" s="131"/>
      <c r="AF10" s="131"/>
      <c r="AG10" s="131"/>
      <c r="AH10" s="131"/>
      <c r="AI10" s="133"/>
      <c r="AJ10" s="131"/>
      <c r="AK10" s="131"/>
      <c r="AL10" s="131"/>
      <c r="AM10" s="131"/>
      <c r="AN10" s="131"/>
      <c r="AO10" s="131"/>
      <c r="AP10" s="133"/>
      <c r="AQ10" s="131"/>
      <c r="AR10" s="131"/>
      <c r="AS10" s="131"/>
      <c r="AT10" s="131"/>
      <c r="AU10" s="131"/>
      <c r="AV10" s="131"/>
      <c r="AW10" s="133"/>
      <c r="AX10" s="131"/>
      <c r="AY10" s="131"/>
      <c r="AZ10" s="131"/>
      <c r="BA10" s="131"/>
      <c r="BB10" s="131"/>
      <c r="BC10" s="131"/>
      <c r="BD10" s="133"/>
      <c r="BE10" s="131"/>
      <c r="BF10" s="131"/>
      <c r="BG10" s="131"/>
      <c r="BH10" s="131"/>
      <c r="BI10" s="131"/>
      <c r="BJ10" s="131"/>
      <c r="BK10" s="133"/>
      <c r="BL10" s="131"/>
      <c r="BM10" s="131"/>
      <c r="BN10" s="131"/>
      <c r="BO10" s="131"/>
      <c r="BP10" s="131"/>
      <c r="BQ10" s="131"/>
      <c r="BR10" s="133"/>
      <c r="BS10" s="131"/>
      <c r="BT10" s="131"/>
      <c r="BU10" s="131"/>
      <c r="BV10" s="131"/>
      <c r="BW10" s="131"/>
      <c r="BX10" s="131"/>
      <c r="BY10" s="133"/>
      <c r="BZ10" s="131"/>
      <c r="CA10" s="131"/>
      <c r="CB10" s="131"/>
      <c r="CC10" s="131"/>
      <c r="CD10" s="131"/>
      <c r="CE10" s="131"/>
      <c r="CF10" s="133"/>
      <c r="CG10" s="131"/>
      <c r="CH10" s="131"/>
      <c r="CI10" s="131"/>
      <c r="CJ10" s="131"/>
      <c r="CK10" s="131"/>
      <c r="CL10" s="131"/>
      <c r="CM10" s="133"/>
      <c r="CN10" s="131"/>
      <c r="CO10" s="131"/>
      <c r="CP10" s="131"/>
      <c r="CQ10" s="131"/>
      <c r="CR10" s="131"/>
      <c r="CS10" s="131"/>
      <c r="CT10" s="133"/>
      <c r="CU10" s="131"/>
      <c r="CV10" s="131"/>
      <c r="CW10" s="131"/>
      <c r="CX10" s="131"/>
      <c r="CY10" s="131"/>
      <c r="CZ10" s="131"/>
      <c r="DA10" s="133"/>
      <c r="DB10" s="131"/>
      <c r="DC10" s="131"/>
      <c r="DD10" s="131"/>
      <c r="DE10" s="131"/>
      <c r="DF10" s="131"/>
      <c r="DG10" s="131"/>
      <c r="DH10" s="133"/>
      <c r="DI10" s="131"/>
      <c r="DJ10" s="131"/>
      <c r="DK10" s="131"/>
      <c r="DL10" s="131"/>
      <c r="DM10" s="131"/>
      <c r="DN10" s="131"/>
      <c r="DO10" s="133"/>
      <c r="DP10" s="131"/>
      <c r="DQ10" s="131"/>
      <c r="DR10" s="131"/>
      <c r="DS10" s="131"/>
      <c r="DT10" s="131"/>
      <c r="DU10" s="131"/>
      <c r="DV10" s="133"/>
      <c r="DW10" s="131"/>
      <c r="DX10" s="131"/>
      <c r="DY10" s="131"/>
      <c r="DZ10" s="131"/>
      <c r="EA10" s="131"/>
      <c r="EB10" s="131"/>
      <c r="EC10" s="133"/>
      <c r="ED10" s="131"/>
      <c r="EE10" s="131"/>
      <c r="EF10" s="131"/>
      <c r="EG10" s="131"/>
      <c r="EH10" s="131"/>
      <c r="EI10" s="131"/>
      <c r="EJ10" s="133"/>
      <c r="EK10" s="131"/>
      <c r="EL10" s="131"/>
      <c r="EM10" s="131"/>
      <c r="EN10" s="131"/>
      <c r="EO10" s="131"/>
      <c r="EP10" s="131"/>
      <c r="EQ10" s="133"/>
      <c r="ER10" s="131"/>
      <c r="ES10" s="131"/>
      <c r="ET10" s="131"/>
      <c r="EU10" s="131"/>
      <c r="EV10" s="131"/>
      <c r="EW10" s="131"/>
      <c r="EX10" s="133"/>
      <c r="EY10" s="131"/>
      <c r="EZ10" s="131"/>
      <c r="FA10" s="131"/>
      <c r="FB10" s="131"/>
      <c r="FC10" s="131"/>
      <c r="FD10" s="131"/>
      <c r="FE10" s="133"/>
      <c r="FF10" s="131"/>
      <c r="FG10" s="131"/>
      <c r="FH10" s="131"/>
      <c r="FI10" s="131"/>
      <c r="FJ10" s="131"/>
      <c r="FK10" s="131"/>
      <c r="FL10" s="133"/>
      <c r="FM10" s="131"/>
      <c r="FN10" s="131"/>
      <c r="FO10" s="131"/>
      <c r="FP10" s="131"/>
      <c r="FQ10" s="131"/>
      <c r="FR10" s="131"/>
      <c r="FS10" s="133"/>
      <c r="FT10" s="131"/>
      <c r="FU10" s="131"/>
      <c r="FV10" s="131"/>
      <c r="FW10" s="131"/>
      <c r="FX10" s="131"/>
      <c r="FY10" s="131"/>
      <c r="FZ10" s="133"/>
      <c r="GA10" s="131"/>
      <c r="GB10" s="131"/>
      <c r="GC10" s="131"/>
      <c r="GD10" s="131"/>
      <c r="GE10" s="131"/>
      <c r="GF10" s="131"/>
      <c r="GG10" s="133"/>
      <c r="GH10" s="131"/>
      <c r="GI10" s="131"/>
      <c r="GJ10" s="131"/>
      <c r="GK10" s="131"/>
      <c r="GL10" s="131"/>
      <c r="GM10" s="131"/>
      <c r="GN10" s="133"/>
      <c r="GO10" s="131"/>
      <c r="GP10" s="131"/>
      <c r="GQ10" s="131"/>
      <c r="GR10" s="131"/>
      <c r="GS10" s="131"/>
      <c r="GT10" s="131"/>
      <c r="GU10" s="133"/>
      <c r="GV10" s="131"/>
      <c r="GW10" s="131"/>
      <c r="GX10" s="131"/>
      <c r="GY10" s="131"/>
      <c r="GZ10" s="131"/>
      <c r="HA10" s="131"/>
      <c r="HB10" s="133"/>
      <c r="HC10" s="131"/>
      <c r="HD10" s="131"/>
      <c r="HE10" s="131"/>
      <c r="HF10" s="131"/>
      <c r="HG10" s="131"/>
      <c r="HH10" s="131"/>
      <c r="HI10" s="133"/>
      <c r="HJ10" s="131"/>
      <c r="HK10" s="131"/>
      <c r="HL10" s="131"/>
      <c r="HM10" s="131"/>
      <c r="HN10" s="131"/>
      <c r="HO10" s="131"/>
      <c r="HP10" s="133"/>
      <c r="HQ10" s="131"/>
      <c r="HR10" s="131"/>
      <c r="HS10" s="131"/>
      <c r="HT10" s="131"/>
      <c r="HU10" s="131"/>
      <c r="HV10" s="131"/>
      <c r="HW10" s="133"/>
      <c r="HY10" s="5"/>
      <c r="HZ10" s="5" t="str">
        <f t="shared" si="0"/>
        <v>Добавить группу потребителей</v>
      </c>
      <c r="IA10" s="5"/>
      <c r="IB10" s="5"/>
    </row>
    <row r="11" spans="1:236" ht="21" hidden="1" customHeight="1">
      <c r="A11" s="85"/>
      <c r="B11" s="85"/>
      <c r="C11" s="85"/>
      <c r="D11" s="85"/>
      <c r="E11" s="95"/>
      <c r="F11" s="95"/>
      <c r="G11" s="95"/>
      <c r="H11" s="86"/>
      <c r="I11" s="85"/>
      <c r="J11" s="85"/>
      <c r="K11" s="85"/>
      <c r="L11" s="87"/>
      <c r="M11" s="88"/>
      <c r="N11" s="88"/>
      <c r="O11" s="2"/>
      <c r="P11" s="8"/>
      <c r="Q11" s="134"/>
      <c r="R11" s="89"/>
      <c r="S11" s="129"/>
      <c r="T11" s="135" t="s">
        <v>80</v>
      </c>
      <c r="U11" s="131"/>
      <c r="V11" s="131"/>
      <c r="W11" s="131"/>
      <c r="X11" s="131"/>
      <c r="Y11" s="131"/>
      <c r="Z11" s="131"/>
      <c r="AA11" s="131"/>
      <c r="AB11" s="133"/>
      <c r="AC11" s="131"/>
      <c r="AD11" s="131"/>
      <c r="AE11" s="131"/>
      <c r="AF11" s="131"/>
      <c r="AG11" s="131"/>
      <c r="AH11" s="131"/>
      <c r="AI11" s="133"/>
      <c r="AJ11" s="131"/>
      <c r="AK11" s="131"/>
      <c r="AL11" s="131"/>
      <c r="AM11" s="131"/>
      <c r="AN11" s="131"/>
      <c r="AO11" s="131"/>
      <c r="AP11" s="133"/>
      <c r="AQ11" s="131"/>
      <c r="AR11" s="131"/>
      <c r="AS11" s="131"/>
      <c r="AT11" s="131"/>
      <c r="AU11" s="131"/>
      <c r="AV11" s="131"/>
      <c r="AW11" s="133"/>
      <c r="AX11" s="131"/>
      <c r="AY11" s="131"/>
      <c r="AZ11" s="131"/>
      <c r="BA11" s="131"/>
      <c r="BB11" s="131"/>
      <c r="BC11" s="131"/>
      <c r="BD11" s="133"/>
      <c r="BE11" s="131"/>
      <c r="BF11" s="131"/>
      <c r="BG11" s="131"/>
      <c r="BH11" s="131"/>
      <c r="BI11" s="131"/>
      <c r="BJ11" s="131"/>
      <c r="BK11" s="133"/>
      <c r="BL11" s="131"/>
      <c r="BM11" s="131"/>
      <c r="BN11" s="131"/>
      <c r="BO11" s="131"/>
      <c r="BP11" s="131"/>
      <c r="BQ11" s="131"/>
      <c r="BR11" s="133"/>
      <c r="BS11" s="131"/>
      <c r="BT11" s="131"/>
      <c r="BU11" s="131"/>
      <c r="BV11" s="131"/>
      <c r="BW11" s="131"/>
      <c r="BX11" s="131"/>
      <c r="BY11" s="133"/>
      <c r="BZ11" s="131"/>
      <c r="CA11" s="131"/>
      <c r="CB11" s="131"/>
      <c r="CC11" s="131"/>
      <c r="CD11" s="131"/>
      <c r="CE11" s="131"/>
      <c r="CF11" s="133"/>
      <c r="CG11" s="131"/>
      <c r="CH11" s="131"/>
      <c r="CI11" s="131"/>
      <c r="CJ11" s="131"/>
      <c r="CK11" s="131"/>
      <c r="CL11" s="131"/>
      <c r="CM11" s="133"/>
      <c r="CN11" s="131"/>
      <c r="CO11" s="131"/>
      <c r="CP11" s="131"/>
      <c r="CQ11" s="131"/>
      <c r="CR11" s="131"/>
      <c r="CS11" s="131"/>
      <c r="CT11" s="133"/>
      <c r="CU11" s="131"/>
      <c r="CV11" s="131"/>
      <c r="CW11" s="131"/>
      <c r="CX11" s="131"/>
      <c r="CY11" s="131"/>
      <c r="CZ11" s="131"/>
      <c r="DA11" s="133"/>
      <c r="DB11" s="131"/>
      <c r="DC11" s="131"/>
      <c r="DD11" s="131"/>
      <c r="DE11" s="131"/>
      <c r="DF11" s="131"/>
      <c r="DG11" s="131"/>
      <c r="DH11" s="133"/>
      <c r="DI11" s="131"/>
      <c r="DJ11" s="131"/>
      <c r="DK11" s="131"/>
      <c r="DL11" s="131"/>
      <c r="DM11" s="131"/>
      <c r="DN11" s="131"/>
      <c r="DO11" s="133"/>
      <c r="DP11" s="131"/>
      <c r="DQ11" s="131"/>
      <c r="DR11" s="131"/>
      <c r="DS11" s="131"/>
      <c r="DT11" s="131"/>
      <c r="DU11" s="131"/>
      <c r="DV11" s="133"/>
      <c r="DW11" s="131"/>
      <c r="DX11" s="131"/>
      <c r="DY11" s="131"/>
      <c r="DZ11" s="131"/>
      <c r="EA11" s="131"/>
      <c r="EB11" s="131"/>
      <c r="EC11" s="133"/>
      <c r="ED11" s="131"/>
      <c r="EE11" s="131"/>
      <c r="EF11" s="131"/>
      <c r="EG11" s="131"/>
      <c r="EH11" s="131"/>
      <c r="EI11" s="131"/>
      <c r="EJ11" s="133"/>
      <c r="EK11" s="131"/>
      <c r="EL11" s="131"/>
      <c r="EM11" s="131"/>
      <c r="EN11" s="131"/>
      <c r="EO11" s="131"/>
      <c r="EP11" s="131"/>
      <c r="EQ11" s="133"/>
      <c r="ER11" s="131"/>
      <c r="ES11" s="131"/>
      <c r="ET11" s="131"/>
      <c r="EU11" s="131"/>
      <c r="EV11" s="131"/>
      <c r="EW11" s="131"/>
      <c r="EX11" s="133"/>
      <c r="EY11" s="131"/>
      <c r="EZ11" s="131"/>
      <c r="FA11" s="131"/>
      <c r="FB11" s="131"/>
      <c r="FC11" s="131"/>
      <c r="FD11" s="131"/>
      <c r="FE11" s="133"/>
      <c r="FF11" s="131"/>
      <c r="FG11" s="131"/>
      <c r="FH11" s="131"/>
      <c r="FI11" s="131"/>
      <c r="FJ11" s="131"/>
      <c r="FK11" s="131"/>
      <c r="FL11" s="133"/>
      <c r="FM11" s="131"/>
      <c r="FN11" s="131"/>
      <c r="FO11" s="131"/>
      <c r="FP11" s="131"/>
      <c r="FQ11" s="131"/>
      <c r="FR11" s="131"/>
      <c r="FS11" s="133"/>
      <c r="FT11" s="131"/>
      <c r="FU11" s="131"/>
      <c r="FV11" s="131"/>
      <c r="FW11" s="131"/>
      <c r="FX11" s="131"/>
      <c r="FY11" s="131"/>
      <c r="FZ11" s="133"/>
      <c r="GA11" s="131"/>
      <c r="GB11" s="131"/>
      <c r="GC11" s="131"/>
      <c r="GD11" s="131"/>
      <c r="GE11" s="131"/>
      <c r="GF11" s="131"/>
      <c r="GG11" s="133"/>
      <c r="GH11" s="131"/>
      <c r="GI11" s="131"/>
      <c r="GJ11" s="131"/>
      <c r="GK11" s="131"/>
      <c r="GL11" s="131"/>
      <c r="GM11" s="131"/>
      <c r="GN11" s="133"/>
      <c r="GO11" s="131"/>
      <c r="GP11" s="131"/>
      <c r="GQ11" s="131"/>
      <c r="GR11" s="131"/>
      <c r="GS11" s="131"/>
      <c r="GT11" s="131"/>
      <c r="GU11" s="133"/>
      <c r="GV11" s="131"/>
      <c r="GW11" s="131"/>
      <c r="GX11" s="131"/>
      <c r="GY11" s="131"/>
      <c r="GZ11" s="131"/>
      <c r="HA11" s="131"/>
      <c r="HB11" s="133"/>
      <c r="HC11" s="131"/>
      <c r="HD11" s="131"/>
      <c r="HE11" s="131"/>
      <c r="HF11" s="131"/>
      <c r="HG11" s="131"/>
      <c r="HH11" s="131"/>
      <c r="HI11" s="133"/>
      <c r="HJ11" s="131"/>
      <c r="HK11" s="131"/>
      <c r="HL11" s="131"/>
      <c r="HM11" s="131"/>
      <c r="HN11" s="131"/>
      <c r="HO11" s="131"/>
      <c r="HP11" s="133"/>
      <c r="HQ11" s="131"/>
      <c r="HR11" s="131"/>
      <c r="HS11" s="131"/>
      <c r="HT11" s="131"/>
      <c r="HU11" s="131"/>
      <c r="HV11" s="131"/>
      <c r="HW11" s="133"/>
      <c r="HY11" s="5"/>
      <c r="HZ11" s="5" t="str">
        <f t="shared" si="0"/>
        <v>Добавить наименование признака дифференциации</v>
      </c>
      <c r="IA11" s="5"/>
      <c r="IB11" s="5"/>
    </row>
    <row r="12" spans="1:236" s="37" customFormat="1" ht="14.25" hidden="1" customHeight="1">
      <c r="A12" s="136"/>
      <c r="B12" s="136"/>
      <c r="C12" s="136"/>
      <c r="D12" s="136"/>
      <c r="E12" s="95"/>
      <c r="F12" s="86"/>
      <c r="G12" s="136"/>
      <c r="H12" s="136"/>
      <c r="I12" s="136"/>
      <c r="J12" s="136"/>
      <c r="K12" s="136"/>
      <c r="L12" s="137"/>
      <c r="M12" s="138"/>
      <c r="N12" s="138"/>
      <c r="P12" s="80"/>
      <c r="Q12" s="139"/>
      <c r="R12" s="80"/>
      <c r="S12" s="140"/>
      <c r="T12" s="141" t="s">
        <v>81</v>
      </c>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2"/>
      <c r="GK12" s="142"/>
      <c r="GL12" s="142"/>
      <c r="GM12" s="142"/>
      <c r="GN12" s="142"/>
      <c r="GO12" s="142"/>
      <c r="GP12" s="142"/>
      <c r="GQ12" s="142"/>
      <c r="GR12" s="142"/>
      <c r="GS12" s="142"/>
      <c r="GT12" s="142"/>
      <c r="GU12" s="142"/>
      <c r="GV12" s="142"/>
      <c r="GW12" s="142"/>
      <c r="GX12" s="142"/>
      <c r="GY12" s="142"/>
      <c r="GZ12" s="142"/>
      <c r="HA12" s="142"/>
      <c r="HB12" s="142"/>
      <c r="HC12" s="142"/>
      <c r="HD12" s="142"/>
      <c r="HE12" s="142"/>
      <c r="HF12" s="142"/>
      <c r="HG12" s="142"/>
      <c r="HH12" s="142"/>
      <c r="HI12" s="142"/>
      <c r="HJ12" s="142"/>
      <c r="HK12" s="142"/>
      <c r="HL12" s="142"/>
      <c r="HM12" s="142"/>
      <c r="HN12" s="142"/>
      <c r="HO12" s="142"/>
      <c r="HP12" s="142"/>
      <c r="HQ12" s="142"/>
      <c r="HR12" s="142"/>
      <c r="HS12" s="142"/>
      <c r="HT12" s="142"/>
      <c r="HU12" s="142"/>
      <c r="HV12" s="142"/>
      <c r="HW12" s="142"/>
      <c r="HY12" s="5"/>
      <c r="HZ12" s="5" t="str">
        <f t="shared" si="0"/>
        <v>Добавить централизованную систему для дифференциации</v>
      </c>
      <c r="IA12" s="5"/>
      <c r="IB12" s="5"/>
    </row>
    <row r="13" spans="1:236" s="37" customFormat="1" ht="14.25" hidden="1" customHeight="1">
      <c r="A13" s="136"/>
      <c r="B13" s="136"/>
      <c r="C13" s="136"/>
      <c r="D13" s="136"/>
      <c r="E13" s="86"/>
      <c r="F13" s="136"/>
      <c r="G13" s="136"/>
      <c r="H13" s="136"/>
      <c r="I13" s="136"/>
      <c r="J13" s="136"/>
      <c r="K13" s="136"/>
      <c r="L13" s="137"/>
      <c r="M13" s="138"/>
      <c r="N13" s="138"/>
      <c r="P13" s="80"/>
      <c r="Q13" s="139"/>
      <c r="R13" s="80"/>
      <c r="S13" s="140"/>
      <c r="T13" s="141" t="s">
        <v>82</v>
      </c>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c r="EY13" s="142"/>
      <c r="EZ13" s="142"/>
      <c r="FA13" s="142"/>
      <c r="FB13" s="142"/>
      <c r="FC13" s="142"/>
      <c r="FD13" s="142"/>
      <c r="FE13" s="142"/>
      <c r="FF13" s="142"/>
      <c r="FG13" s="142"/>
      <c r="FH13" s="142"/>
      <c r="FI13" s="142"/>
      <c r="FJ13" s="142"/>
      <c r="FK13" s="142"/>
      <c r="FL13" s="142"/>
      <c r="FM13" s="142"/>
      <c r="FN13" s="142"/>
      <c r="FO13" s="142"/>
      <c r="FP13" s="142"/>
      <c r="FQ13" s="142"/>
      <c r="FR13" s="142"/>
      <c r="FS13" s="142"/>
      <c r="FT13" s="142"/>
      <c r="FU13" s="142"/>
      <c r="FV13" s="142"/>
      <c r="FW13" s="142"/>
      <c r="FX13" s="142"/>
      <c r="FY13" s="142"/>
      <c r="FZ13" s="142"/>
      <c r="GA13" s="142"/>
      <c r="GB13" s="142"/>
      <c r="GC13" s="142"/>
      <c r="GD13" s="142"/>
      <c r="GE13" s="142"/>
      <c r="GF13" s="142"/>
      <c r="GG13" s="142"/>
      <c r="GH13" s="142"/>
      <c r="GI13" s="142"/>
      <c r="GJ13" s="142"/>
      <c r="GK13" s="142"/>
      <c r="GL13" s="142"/>
      <c r="GM13" s="142"/>
      <c r="GN13" s="142"/>
      <c r="GO13" s="142"/>
      <c r="GP13" s="142"/>
      <c r="GQ13" s="142"/>
      <c r="GR13" s="142"/>
      <c r="GS13" s="142"/>
      <c r="GT13" s="142"/>
      <c r="GU13" s="142"/>
      <c r="GV13" s="142"/>
      <c r="GW13" s="142"/>
      <c r="GX13" s="142"/>
      <c r="GY13" s="142"/>
      <c r="GZ13" s="142"/>
      <c r="HA13" s="142"/>
      <c r="HB13" s="142"/>
      <c r="HC13" s="142"/>
      <c r="HD13" s="142"/>
      <c r="HE13" s="142"/>
      <c r="HF13" s="142"/>
      <c r="HG13" s="142"/>
      <c r="HH13" s="142"/>
      <c r="HI13" s="142"/>
      <c r="HJ13" s="142"/>
      <c r="HK13" s="142"/>
      <c r="HL13" s="142"/>
      <c r="HM13" s="142"/>
      <c r="HN13" s="142"/>
      <c r="HO13" s="142"/>
      <c r="HP13" s="142"/>
      <c r="HQ13" s="142"/>
      <c r="HR13" s="142"/>
      <c r="HS13" s="142"/>
      <c r="HT13" s="142"/>
      <c r="HU13" s="142"/>
      <c r="HV13" s="142"/>
      <c r="HW13" s="142"/>
      <c r="HY13" s="5"/>
      <c r="HZ13" s="5" t="str">
        <f t="shared" si="0"/>
        <v>Добавить территорию для дифференциации</v>
      </c>
      <c r="IA13" s="5"/>
      <c r="IB13" s="5"/>
    </row>
    <row r="14" spans="1:236" ht="14.25" hidden="1" customHeight="1">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row>
    <row r="15" spans="1:236" ht="14.25" hidden="1" customHeight="1">
      <c r="AC15" s="143"/>
      <c r="AD15" s="143"/>
      <c r="AE15" s="144"/>
      <c r="AF15" s="145"/>
      <c r="AG15" s="146" t="s">
        <v>77</v>
      </c>
      <c r="AH15" s="145"/>
      <c r="AI15" s="146" t="s">
        <v>77</v>
      </c>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row>
    <row r="16" spans="1:236" ht="14.25" hidden="1" customHeight="1">
      <c r="AC16" s="143"/>
      <c r="AD16" s="143"/>
      <c r="AE16" s="126" t="str">
        <f>AF15&amp;"-"&amp;AH15</f>
        <v>-</v>
      </c>
      <c r="AF16" s="146"/>
      <c r="AG16" s="146"/>
      <c r="AH16" s="146"/>
      <c r="AI16" s="146"/>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row>
    <row r="17" spans="1:236" ht="14.25" hidden="1" customHeight="1">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row>
    <row r="18" spans="1:236" s="2" customFormat="1" ht="22.5" hidden="1" customHeight="1">
      <c r="L18" s="82"/>
      <c r="M18" s="83"/>
      <c r="N18" s="83"/>
      <c r="O18" s="147" t="s">
        <v>83</v>
      </c>
      <c r="P18" s="83"/>
      <c r="Q18" s="148"/>
      <c r="R18" s="148"/>
      <c r="S18" s="88"/>
      <c r="Y18" s="147"/>
      <c r="AA18" s="147"/>
      <c r="AF18" s="147"/>
      <c r="AH18" s="147"/>
      <c r="AM18" s="147"/>
      <c r="AO18" s="147"/>
      <c r="AT18" s="147"/>
      <c r="AV18" s="147"/>
      <c r="BA18" s="147"/>
      <c r="BC18" s="147"/>
      <c r="BH18" s="147"/>
      <c r="BJ18" s="147"/>
      <c r="BO18" s="147"/>
      <c r="BQ18" s="147"/>
      <c r="BV18" s="147"/>
      <c r="BX18" s="147"/>
      <c r="CC18" s="147"/>
      <c r="CE18" s="147"/>
      <c r="CJ18" s="147"/>
      <c r="CL18" s="147"/>
      <c r="CQ18" s="147"/>
      <c r="CS18" s="147"/>
      <c r="CX18" s="147"/>
      <c r="CZ18" s="147"/>
      <c r="DE18" s="147"/>
      <c r="DG18" s="147"/>
      <c r="DL18" s="147"/>
      <c r="DN18" s="147"/>
      <c r="DS18" s="147"/>
      <c r="DU18" s="147"/>
      <c r="DZ18" s="147"/>
      <c r="EB18" s="147"/>
      <c r="EG18" s="147"/>
      <c r="EI18" s="147"/>
      <c r="EN18" s="147"/>
      <c r="EP18" s="147"/>
      <c r="EU18" s="147"/>
      <c r="EW18" s="147"/>
      <c r="FB18" s="147"/>
      <c r="FD18" s="147"/>
      <c r="FI18" s="147"/>
      <c r="FK18" s="147"/>
      <c r="FP18" s="147"/>
      <c r="FR18" s="147"/>
      <c r="FW18" s="147"/>
      <c r="FY18" s="147"/>
      <c r="GD18" s="147"/>
      <c r="GF18" s="147"/>
      <c r="GK18" s="147"/>
      <c r="GM18" s="147"/>
      <c r="GR18" s="147"/>
      <c r="GT18" s="147"/>
      <c r="GY18" s="147"/>
      <c r="HA18" s="147"/>
      <c r="HF18" s="147"/>
      <c r="HH18" s="147"/>
      <c r="HM18" s="147"/>
      <c r="HO18" s="147"/>
      <c r="HT18" s="147"/>
      <c r="HV18" s="147"/>
      <c r="HX18" s="37"/>
      <c r="HY18" s="37"/>
      <c r="HZ18" s="37"/>
      <c r="IA18" s="37"/>
      <c r="IB18" s="37"/>
    </row>
    <row r="19" spans="1:236" s="2" customFormat="1" ht="14.25" hidden="1" customHeight="1">
      <c r="L19" s="82"/>
      <c r="M19" s="83"/>
      <c r="N19" s="83"/>
      <c r="O19" s="83"/>
      <c r="P19" s="83"/>
      <c r="Q19" s="148"/>
      <c r="R19" s="148"/>
      <c r="S19" s="88"/>
      <c r="HX19" s="37"/>
      <c r="HY19" s="37"/>
      <c r="HZ19" s="37"/>
      <c r="IA19" s="37"/>
      <c r="IB19" s="37"/>
    </row>
    <row r="20" spans="1:236" s="2" customFormat="1" ht="12" hidden="1" customHeight="1">
      <c r="L20" s="82"/>
      <c r="M20" s="83"/>
      <c r="N20" s="83"/>
      <c r="O20" s="87" t="s">
        <v>84</v>
      </c>
      <c r="P20" s="83"/>
      <c r="Q20" s="149"/>
      <c r="R20" s="149"/>
      <c r="S20" s="88"/>
      <c r="T20" s="2" t="s">
        <v>85</v>
      </c>
      <c r="Z20" s="150" t="s">
        <v>86</v>
      </c>
      <c r="AB20" s="150" t="s">
        <v>87</v>
      </c>
      <c r="AC20" s="2" t="s">
        <v>85</v>
      </c>
      <c r="AG20" s="150" t="s">
        <v>88</v>
      </c>
      <c r="AI20" s="150" t="s">
        <v>87</v>
      </c>
      <c r="AN20" s="150" t="s">
        <v>86</v>
      </c>
      <c r="AP20" s="150" t="s">
        <v>87</v>
      </c>
      <c r="AU20" s="150" t="s">
        <v>86</v>
      </c>
      <c r="AW20" s="150" t="s">
        <v>87</v>
      </c>
      <c r="BB20" s="150" t="s">
        <v>86</v>
      </c>
      <c r="BD20" s="150" t="s">
        <v>87</v>
      </c>
      <c r="BI20" s="150" t="s">
        <v>86</v>
      </c>
      <c r="BK20" s="150" t="s">
        <v>87</v>
      </c>
      <c r="BP20" s="150" t="s">
        <v>86</v>
      </c>
      <c r="BR20" s="150" t="s">
        <v>87</v>
      </c>
      <c r="BW20" s="150" t="s">
        <v>86</v>
      </c>
      <c r="BY20" s="150" t="s">
        <v>87</v>
      </c>
      <c r="CD20" s="150" t="s">
        <v>86</v>
      </c>
      <c r="CF20" s="150" t="s">
        <v>87</v>
      </c>
      <c r="CK20" s="150" t="s">
        <v>86</v>
      </c>
      <c r="CM20" s="150" t="s">
        <v>87</v>
      </c>
      <c r="CR20" s="150" t="s">
        <v>86</v>
      </c>
      <c r="CT20" s="150" t="s">
        <v>87</v>
      </c>
      <c r="CY20" s="150" t="s">
        <v>86</v>
      </c>
      <c r="DA20" s="150" t="s">
        <v>87</v>
      </c>
      <c r="DF20" s="150" t="s">
        <v>86</v>
      </c>
      <c r="DH20" s="150" t="s">
        <v>87</v>
      </c>
      <c r="DM20" s="150" t="s">
        <v>86</v>
      </c>
      <c r="DO20" s="150" t="s">
        <v>87</v>
      </c>
      <c r="DT20" s="150" t="s">
        <v>86</v>
      </c>
      <c r="DV20" s="150" t="s">
        <v>87</v>
      </c>
      <c r="EA20" s="150" t="s">
        <v>86</v>
      </c>
      <c r="EC20" s="150" t="s">
        <v>87</v>
      </c>
      <c r="EH20" s="150" t="s">
        <v>86</v>
      </c>
      <c r="EJ20" s="150" t="s">
        <v>87</v>
      </c>
      <c r="EO20" s="150" t="s">
        <v>86</v>
      </c>
      <c r="EQ20" s="150" t="s">
        <v>87</v>
      </c>
      <c r="EV20" s="150" t="s">
        <v>86</v>
      </c>
      <c r="EX20" s="150" t="s">
        <v>87</v>
      </c>
      <c r="FC20" s="150" t="s">
        <v>86</v>
      </c>
      <c r="FE20" s="150" t="s">
        <v>87</v>
      </c>
      <c r="FJ20" s="150" t="s">
        <v>86</v>
      </c>
      <c r="FL20" s="150" t="s">
        <v>87</v>
      </c>
      <c r="FQ20" s="150" t="s">
        <v>86</v>
      </c>
      <c r="FS20" s="150" t="s">
        <v>87</v>
      </c>
      <c r="FX20" s="150" t="s">
        <v>86</v>
      </c>
      <c r="FZ20" s="150" t="s">
        <v>87</v>
      </c>
      <c r="GE20" s="150" t="s">
        <v>86</v>
      </c>
      <c r="GG20" s="150" t="s">
        <v>87</v>
      </c>
      <c r="GL20" s="150" t="s">
        <v>86</v>
      </c>
      <c r="GN20" s="150" t="s">
        <v>87</v>
      </c>
      <c r="GS20" s="150" t="s">
        <v>86</v>
      </c>
      <c r="GU20" s="150" t="s">
        <v>87</v>
      </c>
      <c r="GZ20" s="150" t="s">
        <v>86</v>
      </c>
      <c r="HB20" s="150" t="s">
        <v>87</v>
      </c>
      <c r="HG20" s="150" t="s">
        <v>86</v>
      </c>
      <c r="HI20" s="150" t="s">
        <v>87</v>
      </c>
      <c r="HN20" s="150" t="s">
        <v>86</v>
      </c>
      <c r="HP20" s="150" t="s">
        <v>87</v>
      </c>
      <c r="HU20" s="150" t="s">
        <v>86</v>
      </c>
      <c r="HW20" s="150" t="s">
        <v>87</v>
      </c>
    </row>
    <row r="21" spans="1:236" ht="14.25" hidden="1" customHeight="1">
      <c r="O21" s="87"/>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row>
    <row r="22" spans="1:236" ht="14.25" hidden="1" customHeight="1">
      <c r="O22" s="87"/>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row>
    <row r="23" spans="1:236" ht="14.25" customHeight="1">
      <c r="Q23" s="14"/>
      <c r="R23" s="14"/>
      <c r="S23" s="151"/>
      <c r="T23" s="15"/>
      <c r="U23" s="15"/>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row>
    <row r="24" spans="1:236" ht="30" customHeight="1">
      <c r="Q24" s="14"/>
      <c r="R24" s="14"/>
      <c r="S24" s="188" t="s">
        <v>126</v>
      </c>
      <c r="T24" s="188"/>
      <c r="U24" s="188"/>
      <c r="V24" s="188"/>
      <c r="W24" s="188"/>
      <c r="X24" s="188"/>
      <c r="Y24" s="188"/>
      <c r="Z24" s="188"/>
      <c r="AA24" s="188"/>
      <c r="AB24" s="188"/>
      <c r="AC24" s="188"/>
      <c r="AD24" s="188"/>
      <c r="AE24" s="188"/>
      <c r="AF24" s="188"/>
      <c r="AG24" s="188"/>
      <c r="AH24" s="188"/>
      <c r="AI24" s="48"/>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c r="BP24" s="152"/>
      <c r="BQ24" s="152"/>
      <c r="BR24" s="152"/>
      <c r="BS24" s="152"/>
      <c r="BT24" s="152"/>
      <c r="BU24" s="152"/>
      <c r="BV24" s="152"/>
      <c r="BW24" s="152"/>
      <c r="BX24" s="152"/>
      <c r="BY24" s="152"/>
      <c r="BZ24" s="152"/>
      <c r="CA24" s="152"/>
      <c r="CB24" s="152"/>
      <c r="CC24" s="152"/>
      <c r="CD24" s="152"/>
      <c r="CE24" s="152"/>
      <c r="CF24" s="152"/>
      <c r="CG24" s="152"/>
      <c r="CH24" s="152"/>
      <c r="CI24" s="152"/>
      <c r="CJ24" s="152"/>
      <c r="CK24" s="152"/>
      <c r="CL24" s="152"/>
      <c r="CM24" s="152"/>
      <c r="CN24" s="152"/>
      <c r="CO24" s="152"/>
      <c r="CP24" s="152"/>
      <c r="CQ24" s="152"/>
      <c r="CR24" s="152"/>
      <c r="CS24" s="152"/>
      <c r="CT24" s="152"/>
      <c r="CU24" s="152"/>
      <c r="CV24" s="152"/>
      <c r="CW24" s="152"/>
      <c r="CX24" s="152"/>
      <c r="CY24" s="152"/>
      <c r="CZ24" s="152"/>
      <c r="DA24" s="152"/>
      <c r="DB24" s="152"/>
      <c r="DC24" s="152"/>
      <c r="DD24" s="152"/>
      <c r="DE24" s="152"/>
      <c r="DF24" s="152"/>
      <c r="DG24" s="152"/>
      <c r="DH24" s="152"/>
      <c r="DI24" s="152"/>
      <c r="DJ24" s="152"/>
      <c r="DK24" s="152"/>
      <c r="DL24" s="152"/>
      <c r="DM24" s="152"/>
      <c r="DN24" s="152"/>
      <c r="DO24" s="152"/>
      <c r="DP24" s="152"/>
      <c r="DQ24" s="152"/>
      <c r="DR24" s="152"/>
      <c r="DS24" s="152"/>
      <c r="DT24" s="152"/>
      <c r="DU24" s="152"/>
      <c r="DV24" s="152"/>
      <c r="DW24" s="152"/>
      <c r="DX24" s="152"/>
      <c r="DY24" s="152"/>
      <c r="DZ24" s="152"/>
      <c r="EA24" s="152"/>
      <c r="EB24" s="152"/>
      <c r="EC24" s="152"/>
      <c r="ED24" s="152"/>
      <c r="EE24" s="152"/>
      <c r="EF24" s="152"/>
      <c r="EG24" s="152"/>
      <c r="EH24" s="152"/>
      <c r="EI24" s="152"/>
      <c r="EJ24" s="152"/>
      <c r="EK24" s="152"/>
      <c r="EL24" s="152"/>
      <c r="EM24" s="152"/>
      <c r="EN24" s="152"/>
      <c r="EO24" s="152"/>
      <c r="EP24" s="152"/>
      <c r="EQ24" s="152"/>
      <c r="ER24" s="152"/>
      <c r="ES24" s="152"/>
      <c r="ET24" s="152"/>
      <c r="EU24" s="152"/>
      <c r="EV24" s="152"/>
      <c r="EW24" s="152"/>
      <c r="EX24" s="152"/>
      <c r="EY24" s="152"/>
      <c r="EZ24" s="152"/>
      <c r="FA24" s="152"/>
      <c r="FB24" s="152"/>
      <c r="FC24" s="152"/>
      <c r="FD24" s="152"/>
      <c r="FE24" s="152"/>
      <c r="FF24" s="152"/>
      <c r="FG24" s="152"/>
      <c r="FH24" s="152"/>
      <c r="FI24" s="152"/>
      <c r="FJ24" s="152"/>
      <c r="FK24" s="152"/>
      <c r="FL24" s="152"/>
      <c r="FM24" s="152"/>
      <c r="FN24" s="152"/>
      <c r="FO24" s="152"/>
      <c r="FP24" s="152"/>
      <c r="FQ24" s="152"/>
      <c r="FR24" s="152"/>
      <c r="FS24" s="152"/>
      <c r="FT24" s="152"/>
      <c r="FU24" s="152"/>
      <c r="FV24" s="152"/>
      <c r="FW24" s="152"/>
      <c r="FX24" s="152"/>
      <c r="FY24" s="152"/>
      <c r="FZ24" s="152"/>
      <c r="GA24" s="152"/>
      <c r="GB24" s="152"/>
      <c r="GC24" s="152"/>
      <c r="GD24" s="152"/>
      <c r="GE24" s="152"/>
      <c r="GF24" s="152"/>
      <c r="GG24" s="152"/>
      <c r="GH24" s="152"/>
      <c r="GI24" s="152"/>
      <c r="GJ24" s="152"/>
      <c r="GK24" s="152"/>
      <c r="GL24" s="152"/>
      <c r="GM24" s="152"/>
      <c r="GN24" s="152"/>
      <c r="GO24" s="152"/>
      <c r="GP24" s="152"/>
      <c r="GQ24" s="152"/>
      <c r="GR24" s="152"/>
      <c r="GS24" s="152"/>
      <c r="GT24" s="152"/>
      <c r="GU24" s="152"/>
      <c r="GV24" s="152"/>
      <c r="GW24" s="152"/>
      <c r="GX24" s="152"/>
      <c r="GY24" s="152"/>
      <c r="GZ24" s="152"/>
      <c r="HA24" s="152"/>
      <c r="HB24" s="152"/>
      <c r="HC24" s="152"/>
      <c r="HD24" s="152"/>
      <c r="HE24" s="152"/>
      <c r="HF24" s="152"/>
      <c r="HG24" s="152"/>
      <c r="HH24" s="152"/>
      <c r="HI24" s="152"/>
      <c r="HJ24" s="152"/>
      <c r="HK24" s="152"/>
      <c r="HL24" s="152"/>
      <c r="HM24" s="152"/>
      <c r="HN24" s="152"/>
      <c r="HO24" s="152"/>
      <c r="HP24" s="152"/>
      <c r="HQ24" s="152"/>
      <c r="HR24" s="152"/>
      <c r="HS24" s="152"/>
      <c r="HT24" s="152"/>
      <c r="HU24" s="152"/>
      <c r="HV24" s="152"/>
      <c r="HW24" s="152"/>
    </row>
    <row r="25" spans="1:236" ht="14.25" customHeight="1">
      <c r="Q25" s="14"/>
      <c r="R25" s="14"/>
      <c r="S25" s="189" t="str">
        <f>IF(org=0,"Не определено",org)</f>
        <v>ООО "РВК- Орск"</v>
      </c>
      <c r="T25" s="189"/>
      <c r="U25" s="189"/>
      <c r="V25" s="189"/>
      <c r="W25" s="189"/>
      <c r="X25" s="189"/>
      <c r="Y25" s="189"/>
      <c r="Z25" s="189"/>
      <c r="AA25" s="189"/>
      <c r="AB25" s="189"/>
      <c r="AC25" s="189"/>
      <c r="AD25" s="189"/>
      <c r="AE25" s="189"/>
      <c r="AF25" s="189"/>
      <c r="AG25" s="189"/>
      <c r="AH25" s="189"/>
      <c r="AI25" s="48"/>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c r="DA25" s="153"/>
      <c r="DB25" s="153"/>
      <c r="DC25" s="153"/>
      <c r="DD25" s="153"/>
      <c r="DE25" s="153"/>
      <c r="DF25" s="153"/>
      <c r="DG25" s="153"/>
      <c r="DH25" s="153"/>
      <c r="DI25" s="153"/>
      <c r="DJ25" s="153"/>
      <c r="DK25" s="153"/>
      <c r="DL25" s="153"/>
      <c r="DM25" s="153"/>
      <c r="DN25" s="153"/>
      <c r="DO25" s="153"/>
      <c r="DP25" s="153"/>
      <c r="DQ25" s="153"/>
      <c r="DR25" s="153"/>
      <c r="DS25" s="153"/>
      <c r="DT25" s="153"/>
      <c r="DU25" s="153"/>
      <c r="DV25" s="153"/>
      <c r="DW25" s="153"/>
      <c r="DX25" s="153"/>
      <c r="DY25" s="153"/>
      <c r="DZ25" s="153"/>
      <c r="EA25" s="153"/>
      <c r="EB25" s="153"/>
      <c r="EC25" s="153"/>
      <c r="ED25" s="153"/>
      <c r="EE25" s="153"/>
      <c r="EF25" s="153"/>
      <c r="EG25" s="153"/>
      <c r="EH25" s="153"/>
      <c r="EI25" s="153"/>
      <c r="EJ25" s="153"/>
      <c r="EK25" s="153"/>
      <c r="EL25" s="153"/>
      <c r="EM25" s="153"/>
      <c r="EN25" s="153"/>
      <c r="EO25" s="153"/>
      <c r="EP25" s="153"/>
      <c r="EQ25" s="153"/>
      <c r="ER25" s="153"/>
      <c r="ES25" s="153"/>
      <c r="ET25" s="153"/>
      <c r="EU25" s="153"/>
      <c r="EV25" s="153"/>
      <c r="EW25" s="153"/>
      <c r="EX25" s="153"/>
      <c r="EY25" s="153"/>
      <c r="EZ25" s="153"/>
      <c r="FA25" s="153"/>
      <c r="FB25" s="153"/>
      <c r="FC25" s="153"/>
      <c r="FD25" s="153"/>
      <c r="FE25" s="153"/>
      <c r="FF25" s="153"/>
      <c r="FG25" s="153"/>
      <c r="FH25" s="153"/>
      <c r="FI25" s="153"/>
      <c r="FJ25" s="153"/>
      <c r="FK25" s="153"/>
      <c r="FL25" s="153"/>
      <c r="FM25" s="153"/>
      <c r="FN25" s="153"/>
      <c r="FO25" s="153"/>
      <c r="FP25" s="153"/>
      <c r="FQ25" s="153"/>
      <c r="FR25" s="153"/>
      <c r="FS25" s="153"/>
      <c r="FT25" s="153"/>
      <c r="FU25" s="153"/>
      <c r="FV25" s="153"/>
      <c r="FW25" s="153"/>
      <c r="FX25" s="153"/>
      <c r="FY25" s="153"/>
      <c r="FZ25" s="153"/>
      <c r="GA25" s="153"/>
      <c r="GB25" s="153"/>
      <c r="GC25" s="153"/>
      <c r="GD25" s="153"/>
      <c r="GE25" s="153"/>
      <c r="GF25" s="153"/>
      <c r="GG25" s="153"/>
      <c r="GH25" s="153"/>
      <c r="GI25" s="153"/>
      <c r="GJ25" s="153"/>
      <c r="GK25" s="153"/>
      <c r="GL25" s="153"/>
      <c r="GM25" s="153"/>
      <c r="GN25" s="153"/>
      <c r="GO25" s="153"/>
      <c r="GP25" s="153"/>
      <c r="GQ25" s="153"/>
      <c r="GR25" s="153"/>
      <c r="GS25" s="153"/>
      <c r="GT25" s="153"/>
      <c r="GU25" s="153"/>
      <c r="GV25" s="153"/>
      <c r="GW25" s="153"/>
      <c r="GX25" s="153"/>
      <c r="GY25" s="153"/>
      <c r="GZ25" s="153"/>
      <c r="HA25" s="153"/>
      <c r="HB25" s="153"/>
      <c r="HC25" s="153"/>
      <c r="HD25" s="153"/>
      <c r="HE25" s="153"/>
      <c r="HF25" s="153"/>
      <c r="HG25" s="153"/>
      <c r="HH25" s="153"/>
      <c r="HI25" s="153"/>
      <c r="HJ25" s="153"/>
      <c r="HK25" s="153"/>
      <c r="HL25" s="153"/>
      <c r="HM25" s="153"/>
      <c r="HN25" s="153"/>
      <c r="HO25" s="153"/>
      <c r="HP25" s="153"/>
      <c r="HQ25" s="153"/>
      <c r="HR25" s="153"/>
      <c r="HS25" s="153"/>
      <c r="HT25" s="153"/>
      <c r="HU25" s="153"/>
      <c r="HV25" s="153"/>
      <c r="HW25" s="153"/>
    </row>
    <row r="26" spans="1:236" ht="14.25" hidden="1" customHeight="1">
      <c r="Q26" s="14"/>
      <c r="R26" s="14"/>
      <c r="S26" s="151"/>
      <c r="T26" s="15"/>
      <c r="U26" s="15"/>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row>
    <row r="27" spans="1:236" s="154" customFormat="1" ht="25.5" hidden="1" customHeight="1">
      <c r="A27" s="150"/>
      <c r="B27" s="150"/>
      <c r="C27" s="150"/>
      <c r="D27" s="150"/>
      <c r="E27" s="150"/>
      <c r="F27" s="150"/>
      <c r="G27" s="150"/>
      <c r="H27" s="150"/>
      <c r="I27" s="150"/>
      <c r="J27" s="150"/>
      <c r="K27" s="150"/>
      <c r="L27" s="87"/>
      <c r="M27" s="150"/>
      <c r="N27" s="150"/>
      <c r="O27" s="150"/>
      <c r="S27" s="155" t="s">
        <v>89</v>
      </c>
      <c r="T27" s="155"/>
      <c r="U27" s="156"/>
      <c r="V27" s="52" t="str">
        <f>IF(TITLE_NAME_OR_PR_CHANGE="",IF(TITLE_NAME_OR_PR="","",TITLE_NAME_OR_PR),TITLE_NAME_OR_PR_CHANGE)</f>
        <v/>
      </c>
      <c r="W27" s="52"/>
      <c r="X27" s="52"/>
      <c r="Y27" s="52"/>
      <c r="Z27" s="52"/>
      <c r="AA27" s="52"/>
      <c r="AB27" s="4"/>
      <c r="AC27" s="52" t="str">
        <f>IF(TITLE_NAME_OR_PR_CHANGE="",IF(TITLE_NAME_OR_PR="","",TITLE_NAME_OR_PR),TITLE_NAME_OR_PR_CHANGE)</f>
        <v/>
      </c>
      <c r="AD27" s="52"/>
      <c r="AE27" s="52"/>
      <c r="AF27" s="52"/>
      <c r="AG27" s="52"/>
      <c r="AH27" s="52"/>
      <c r="AI27" s="4"/>
      <c r="AJ27" s="52" t="str">
        <f>IF(TITLE_NAME_OR_PR_CHANGE="",IF(TITLE_NAME_OR_PR="","",TITLE_NAME_OR_PR),TITLE_NAME_OR_PR_CHANGE)</f>
        <v/>
      </c>
      <c r="AK27" s="52"/>
      <c r="AL27" s="52"/>
      <c r="AM27" s="52"/>
      <c r="AN27" s="52"/>
      <c r="AO27" s="52"/>
      <c r="AP27" s="4"/>
      <c r="AQ27" s="52" t="str">
        <f>IF(TITLE_NAME_OR_PR_CHANGE="",IF(TITLE_NAME_OR_PR="","",TITLE_NAME_OR_PR),TITLE_NAME_OR_PR_CHANGE)</f>
        <v/>
      </c>
      <c r="AR27" s="52"/>
      <c r="AS27" s="52"/>
      <c r="AT27" s="52"/>
      <c r="AU27" s="52"/>
      <c r="AV27" s="52"/>
      <c r="AW27" s="4"/>
      <c r="AX27" s="52" t="str">
        <f>IF(TITLE_NAME_OR_PR_CHANGE="",IF(TITLE_NAME_OR_PR="","",TITLE_NAME_OR_PR),TITLE_NAME_OR_PR_CHANGE)</f>
        <v/>
      </c>
      <c r="AY27" s="52"/>
      <c r="AZ27" s="52"/>
      <c r="BA27" s="52"/>
      <c r="BB27" s="52"/>
      <c r="BC27" s="52"/>
      <c r="BD27" s="4"/>
      <c r="BE27" s="52" t="str">
        <f>IF(TITLE_NAME_OR_PR_CHANGE="",IF(TITLE_NAME_OR_PR="","",TITLE_NAME_OR_PR),TITLE_NAME_OR_PR_CHANGE)</f>
        <v/>
      </c>
      <c r="BF27" s="52"/>
      <c r="BG27" s="52"/>
      <c r="BH27" s="52"/>
      <c r="BI27" s="52"/>
      <c r="BJ27" s="52"/>
      <c r="BK27" s="4"/>
      <c r="BL27" s="52" t="str">
        <f>IF(TITLE_NAME_OR_PR_CHANGE="",IF(TITLE_NAME_OR_PR="","",TITLE_NAME_OR_PR),TITLE_NAME_OR_PR_CHANGE)</f>
        <v/>
      </c>
      <c r="BM27" s="52"/>
      <c r="BN27" s="52"/>
      <c r="BO27" s="52"/>
      <c r="BP27" s="52"/>
      <c r="BQ27" s="52"/>
      <c r="BR27" s="4"/>
      <c r="BS27" s="52" t="str">
        <f>IF(TITLE_NAME_OR_PR_CHANGE="",IF(TITLE_NAME_OR_PR="","",TITLE_NAME_OR_PR),TITLE_NAME_OR_PR_CHANGE)</f>
        <v/>
      </c>
      <c r="BT27" s="52"/>
      <c r="BU27" s="52"/>
      <c r="BV27" s="52"/>
      <c r="BW27" s="52"/>
      <c r="BX27" s="52"/>
      <c r="BY27" s="4"/>
      <c r="BZ27" s="52" t="str">
        <f>IF(TITLE_NAME_OR_PR_CHANGE="",IF(TITLE_NAME_OR_PR="","",TITLE_NAME_OR_PR),TITLE_NAME_OR_PR_CHANGE)</f>
        <v/>
      </c>
      <c r="CA27" s="52"/>
      <c r="CB27" s="52"/>
      <c r="CC27" s="52"/>
      <c r="CD27" s="52"/>
      <c r="CE27" s="52"/>
      <c r="CF27" s="4"/>
      <c r="CG27" s="52" t="str">
        <f>IF(TITLE_NAME_OR_PR_CHANGE="",IF(TITLE_NAME_OR_PR="","",TITLE_NAME_OR_PR),TITLE_NAME_OR_PR_CHANGE)</f>
        <v/>
      </c>
      <c r="CH27" s="52"/>
      <c r="CI27" s="52"/>
      <c r="CJ27" s="52"/>
      <c r="CK27" s="52"/>
      <c r="CL27" s="52"/>
      <c r="CM27" s="4"/>
      <c r="CN27" s="52" t="str">
        <f>IF(TITLE_NAME_OR_PR_CHANGE="",IF(TITLE_NAME_OR_PR="","",TITLE_NAME_OR_PR),TITLE_NAME_OR_PR_CHANGE)</f>
        <v/>
      </c>
      <c r="CO27" s="52"/>
      <c r="CP27" s="52"/>
      <c r="CQ27" s="52"/>
      <c r="CR27" s="52"/>
      <c r="CS27" s="52"/>
      <c r="CT27" s="4"/>
      <c r="CU27" s="52" t="str">
        <f>IF(TITLE_NAME_OR_PR_CHANGE="",IF(TITLE_NAME_OR_PR="","",TITLE_NAME_OR_PR),TITLE_NAME_OR_PR_CHANGE)</f>
        <v/>
      </c>
      <c r="CV27" s="52"/>
      <c r="CW27" s="52"/>
      <c r="CX27" s="52"/>
      <c r="CY27" s="52"/>
      <c r="CZ27" s="52"/>
      <c r="DA27" s="4"/>
      <c r="DB27" s="52" t="str">
        <f>IF(TITLE_NAME_OR_PR_CHANGE="",IF(TITLE_NAME_OR_PR="","",TITLE_NAME_OR_PR),TITLE_NAME_OR_PR_CHANGE)</f>
        <v/>
      </c>
      <c r="DC27" s="52"/>
      <c r="DD27" s="52"/>
      <c r="DE27" s="52"/>
      <c r="DF27" s="52"/>
      <c r="DG27" s="52"/>
      <c r="DH27" s="4"/>
      <c r="DI27" s="52" t="str">
        <f>IF(TITLE_NAME_OR_PR_CHANGE="",IF(TITLE_NAME_OR_PR="","",TITLE_NAME_OR_PR),TITLE_NAME_OR_PR_CHANGE)</f>
        <v/>
      </c>
      <c r="DJ27" s="52"/>
      <c r="DK27" s="52"/>
      <c r="DL27" s="52"/>
      <c r="DM27" s="52"/>
      <c r="DN27" s="52"/>
      <c r="DO27" s="4"/>
      <c r="DP27" s="52" t="str">
        <f>IF(TITLE_NAME_OR_PR_CHANGE="",IF(TITLE_NAME_OR_PR="","",TITLE_NAME_OR_PR),TITLE_NAME_OR_PR_CHANGE)</f>
        <v/>
      </c>
      <c r="DQ27" s="52"/>
      <c r="DR27" s="52"/>
      <c r="DS27" s="52"/>
      <c r="DT27" s="52"/>
      <c r="DU27" s="52"/>
      <c r="DV27" s="4"/>
      <c r="DW27" s="52" t="str">
        <f>IF(TITLE_NAME_OR_PR_CHANGE="",IF(TITLE_NAME_OR_PR="","",TITLE_NAME_OR_PR),TITLE_NAME_OR_PR_CHANGE)</f>
        <v/>
      </c>
      <c r="DX27" s="52"/>
      <c r="DY27" s="52"/>
      <c r="DZ27" s="52"/>
      <c r="EA27" s="52"/>
      <c r="EB27" s="52"/>
      <c r="EC27" s="4"/>
      <c r="ED27" s="52" t="str">
        <f>IF(TITLE_NAME_OR_PR_CHANGE="",IF(TITLE_NAME_OR_PR="","",TITLE_NAME_OR_PR),TITLE_NAME_OR_PR_CHANGE)</f>
        <v/>
      </c>
      <c r="EE27" s="52"/>
      <c r="EF27" s="52"/>
      <c r="EG27" s="52"/>
      <c r="EH27" s="52"/>
      <c r="EI27" s="52"/>
      <c r="EJ27" s="4"/>
      <c r="EK27" s="52" t="str">
        <f>IF(TITLE_NAME_OR_PR_CHANGE="",IF(TITLE_NAME_OR_PR="","",TITLE_NAME_OR_PR),TITLE_NAME_OR_PR_CHANGE)</f>
        <v/>
      </c>
      <c r="EL27" s="52"/>
      <c r="EM27" s="52"/>
      <c r="EN27" s="52"/>
      <c r="EO27" s="52"/>
      <c r="EP27" s="52"/>
      <c r="EQ27" s="4"/>
      <c r="ER27" s="52" t="str">
        <f>IF(TITLE_NAME_OR_PR_CHANGE="",IF(TITLE_NAME_OR_PR="","",TITLE_NAME_OR_PR),TITLE_NAME_OR_PR_CHANGE)</f>
        <v/>
      </c>
      <c r="ES27" s="52"/>
      <c r="ET27" s="52"/>
      <c r="EU27" s="52"/>
      <c r="EV27" s="52"/>
      <c r="EW27" s="52"/>
      <c r="EX27" s="4"/>
      <c r="EY27" s="52" t="str">
        <f>IF(TITLE_NAME_OR_PR_CHANGE="",IF(TITLE_NAME_OR_PR="","",TITLE_NAME_OR_PR),TITLE_NAME_OR_PR_CHANGE)</f>
        <v/>
      </c>
      <c r="EZ27" s="52"/>
      <c r="FA27" s="52"/>
      <c r="FB27" s="52"/>
      <c r="FC27" s="52"/>
      <c r="FD27" s="52"/>
      <c r="FE27" s="4"/>
      <c r="FF27" s="52" t="str">
        <f>IF(TITLE_NAME_OR_PR_CHANGE="",IF(TITLE_NAME_OR_PR="","",TITLE_NAME_OR_PR),TITLE_NAME_OR_PR_CHANGE)</f>
        <v/>
      </c>
      <c r="FG27" s="52"/>
      <c r="FH27" s="52"/>
      <c r="FI27" s="52"/>
      <c r="FJ27" s="52"/>
      <c r="FK27" s="52"/>
      <c r="FL27" s="4"/>
      <c r="FM27" s="52" t="str">
        <f>IF(TITLE_NAME_OR_PR_CHANGE="",IF(TITLE_NAME_OR_PR="","",TITLE_NAME_OR_PR),TITLE_NAME_OR_PR_CHANGE)</f>
        <v/>
      </c>
      <c r="FN27" s="52"/>
      <c r="FO27" s="52"/>
      <c r="FP27" s="52"/>
      <c r="FQ27" s="52"/>
      <c r="FR27" s="52"/>
      <c r="FS27" s="4"/>
      <c r="FT27" s="52" t="str">
        <f>IF(TITLE_NAME_OR_PR_CHANGE="",IF(TITLE_NAME_OR_PR="","",TITLE_NAME_OR_PR),TITLE_NAME_OR_PR_CHANGE)</f>
        <v/>
      </c>
      <c r="FU27" s="52"/>
      <c r="FV27" s="52"/>
      <c r="FW27" s="52"/>
      <c r="FX27" s="52"/>
      <c r="FY27" s="52"/>
      <c r="FZ27" s="4"/>
      <c r="GA27" s="52" t="str">
        <f>IF(TITLE_NAME_OR_PR_CHANGE="",IF(TITLE_NAME_OR_PR="","",TITLE_NAME_OR_PR),TITLE_NAME_OR_PR_CHANGE)</f>
        <v/>
      </c>
      <c r="GB27" s="52"/>
      <c r="GC27" s="52"/>
      <c r="GD27" s="52"/>
      <c r="GE27" s="52"/>
      <c r="GF27" s="52"/>
      <c r="GG27" s="4"/>
      <c r="GH27" s="52" t="str">
        <f>IF(TITLE_NAME_OR_PR_CHANGE="",IF(TITLE_NAME_OR_PR="","",TITLE_NAME_OR_PR),TITLE_NAME_OR_PR_CHANGE)</f>
        <v/>
      </c>
      <c r="GI27" s="52"/>
      <c r="GJ27" s="52"/>
      <c r="GK27" s="52"/>
      <c r="GL27" s="52"/>
      <c r="GM27" s="52"/>
      <c r="GN27" s="4"/>
      <c r="GO27" s="52" t="str">
        <f>IF(TITLE_NAME_OR_PR_CHANGE="",IF(TITLE_NAME_OR_PR="","",TITLE_NAME_OR_PR),TITLE_NAME_OR_PR_CHANGE)</f>
        <v/>
      </c>
      <c r="GP27" s="52"/>
      <c r="GQ27" s="52"/>
      <c r="GR27" s="52"/>
      <c r="GS27" s="52"/>
      <c r="GT27" s="52"/>
      <c r="GU27" s="4"/>
      <c r="GV27" s="52" t="str">
        <f>IF(TITLE_NAME_OR_PR_CHANGE="",IF(TITLE_NAME_OR_PR="","",TITLE_NAME_OR_PR),TITLE_NAME_OR_PR_CHANGE)</f>
        <v/>
      </c>
      <c r="GW27" s="52"/>
      <c r="GX27" s="52"/>
      <c r="GY27" s="52"/>
      <c r="GZ27" s="52"/>
      <c r="HA27" s="52"/>
      <c r="HB27" s="4"/>
      <c r="HC27" s="52" t="str">
        <f>IF(TITLE_NAME_OR_PR_CHANGE="",IF(TITLE_NAME_OR_PR="","",TITLE_NAME_OR_PR),TITLE_NAME_OR_PR_CHANGE)</f>
        <v/>
      </c>
      <c r="HD27" s="52"/>
      <c r="HE27" s="52"/>
      <c r="HF27" s="52"/>
      <c r="HG27" s="52"/>
      <c r="HH27" s="52"/>
      <c r="HI27" s="4"/>
      <c r="HJ27" s="52" t="str">
        <f>IF(TITLE_NAME_OR_PR_CHANGE="",IF(TITLE_NAME_OR_PR="","",TITLE_NAME_OR_PR),TITLE_NAME_OR_PR_CHANGE)</f>
        <v/>
      </c>
      <c r="HK27" s="52"/>
      <c r="HL27" s="52"/>
      <c r="HM27" s="52"/>
      <c r="HN27" s="52"/>
      <c r="HO27" s="52"/>
      <c r="HP27" s="4"/>
      <c r="HQ27" s="52" t="str">
        <f>IF(TITLE_NAME_OR_PR_CHANGE="",IF(TITLE_NAME_OR_PR="","",TITLE_NAME_OR_PR),TITLE_NAME_OR_PR_CHANGE)</f>
        <v/>
      </c>
      <c r="HR27" s="52"/>
      <c r="HS27" s="52"/>
      <c r="HT27" s="52"/>
      <c r="HU27" s="52"/>
      <c r="HV27" s="52"/>
      <c r="HW27" s="4"/>
      <c r="HX27" s="5"/>
      <c r="HY27" s="5"/>
      <c r="HZ27" s="5"/>
      <c r="IA27" s="5"/>
      <c r="IB27" s="5"/>
    </row>
    <row r="28" spans="1:236" s="154" customFormat="1" ht="18.75" hidden="1" customHeight="1">
      <c r="A28" s="150"/>
      <c r="B28" s="150"/>
      <c r="C28" s="150"/>
      <c r="D28" s="150"/>
      <c r="E28" s="150"/>
      <c r="F28" s="150"/>
      <c r="G28" s="150"/>
      <c r="H28" s="150"/>
      <c r="I28" s="150"/>
      <c r="J28" s="150"/>
      <c r="K28" s="150"/>
      <c r="L28" s="87"/>
      <c r="M28" s="150"/>
      <c r="N28" s="150"/>
      <c r="O28" s="150"/>
      <c r="S28" s="155" t="s">
        <v>90</v>
      </c>
      <c r="T28" s="155"/>
      <c r="U28" s="156"/>
      <c r="V28" s="51">
        <f>IF(TITLE_DATE_PR_CHANGE="",IF(TITLE_DATE_PR="","",TITLE_DATE_PR),TITLE_DATE_PR_CHANGE)</f>
        <v>45409</v>
      </c>
      <c r="W28" s="51"/>
      <c r="X28" s="51"/>
      <c r="Y28" s="51"/>
      <c r="Z28" s="51"/>
      <c r="AA28" s="51"/>
      <c r="AB28" s="4"/>
      <c r="AC28" s="51">
        <f>IF(TITLE_DATE_PR_CHANGE="",IF(TITLE_DATE_PR="","",TITLE_DATE_PR),TITLE_DATE_PR_CHANGE)</f>
        <v>45409</v>
      </c>
      <c r="AD28" s="51"/>
      <c r="AE28" s="51"/>
      <c r="AF28" s="51"/>
      <c r="AG28" s="51"/>
      <c r="AH28" s="51"/>
      <c r="AI28" s="4"/>
      <c r="AJ28" s="51">
        <f>IF(TITLE_DATE_PR_CHANGE="",IF(TITLE_DATE_PR="","",TITLE_DATE_PR),TITLE_DATE_PR_CHANGE)</f>
        <v>45409</v>
      </c>
      <c r="AK28" s="51"/>
      <c r="AL28" s="51"/>
      <c r="AM28" s="51"/>
      <c r="AN28" s="51"/>
      <c r="AO28" s="51"/>
      <c r="AP28" s="4"/>
      <c r="AQ28" s="51">
        <f>IF(TITLE_DATE_PR_CHANGE="",IF(TITLE_DATE_PR="","",TITLE_DATE_PR),TITLE_DATE_PR_CHANGE)</f>
        <v>45409</v>
      </c>
      <c r="AR28" s="51"/>
      <c r="AS28" s="51"/>
      <c r="AT28" s="51"/>
      <c r="AU28" s="51"/>
      <c r="AV28" s="51"/>
      <c r="AW28" s="4"/>
      <c r="AX28" s="51">
        <f>IF(TITLE_DATE_PR_CHANGE="",IF(TITLE_DATE_PR="","",TITLE_DATE_PR),TITLE_DATE_PR_CHANGE)</f>
        <v>45409</v>
      </c>
      <c r="AY28" s="51"/>
      <c r="AZ28" s="51"/>
      <c r="BA28" s="51"/>
      <c r="BB28" s="51"/>
      <c r="BC28" s="51"/>
      <c r="BD28" s="4"/>
      <c r="BE28" s="51">
        <f>IF(TITLE_DATE_PR_CHANGE="",IF(TITLE_DATE_PR="","",TITLE_DATE_PR),TITLE_DATE_PR_CHANGE)</f>
        <v>45409</v>
      </c>
      <c r="BF28" s="51"/>
      <c r="BG28" s="51"/>
      <c r="BH28" s="51"/>
      <c r="BI28" s="51"/>
      <c r="BJ28" s="51"/>
      <c r="BK28" s="4"/>
      <c r="BL28" s="51">
        <f>IF(TITLE_DATE_PR_CHANGE="",IF(TITLE_DATE_PR="","",TITLE_DATE_PR),TITLE_DATE_PR_CHANGE)</f>
        <v>45409</v>
      </c>
      <c r="BM28" s="51"/>
      <c r="BN28" s="51"/>
      <c r="BO28" s="51"/>
      <c r="BP28" s="51"/>
      <c r="BQ28" s="51"/>
      <c r="BR28" s="4"/>
      <c r="BS28" s="51">
        <f>IF(TITLE_DATE_PR_CHANGE="",IF(TITLE_DATE_PR="","",TITLE_DATE_PR),TITLE_DATE_PR_CHANGE)</f>
        <v>45409</v>
      </c>
      <c r="BT28" s="51"/>
      <c r="BU28" s="51"/>
      <c r="BV28" s="51"/>
      <c r="BW28" s="51"/>
      <c r="BX28" s="51"/>
      <c r="BY28" s="4"/>
      <c r="BZ28" s="51">
        <f>IF(TITLE_DATE_PR_CHANGE="",IF(TITLE_DATE_PR="","",TITLE_DATE_PR),TITLE_DATE_PR_CHANGE)</f>
        <v>45409</v>
      </c>
      <c r="CA28" s="51"/>
      <c r="CB28" s="51"/>
      <c r="CC28" s="51"/>
      <c r="CD28" s="51"/>
      <c r="CE28" s="51"/>
      <c r="CF28" s="4"/>
      <c r="CG28" s="51">
        <f>IF(TITLE_DATE_PR_CHANGE="",IF(TITLE_DATE_PR="","",TITLE_DATE_PR),TITLE_DATE_PR_CHANGE)</f>
        <v>45409</v>
      </c>
      <c r="CH28" s="51"/>
      <c r="CI28" s="51"/>
      <c r="CJ28" s="51"/>
      <c r="CK28" s="51"/>
      <c r="CL28" s="51"/>
      <c r="CM28" s="4"/>
      <c r="CN28" s="51">
        <f>IF(TITLE_DATE_PR_CHANGE="",IF(TITLE_DATE_PR="","",TITLE_DATE_PR),TITLE_DATE_PR_CHANGE)</f>
        <v>45409</v>
      </c>
      <c r="CO28" s="51"/>
      <c r="CP28" s="51"/>
      <c r="CQ28" s="51"/>
      <c r="CR28" s="51"/>
      <c r="CS28" s="51"/>
      <c r="CT28" s="4"/>
      <c r="CU28" s="51">
        <f>IF(TITLE_DATE_PR_CHANGE="",IF(TITLE_DATE_PR="","",TITLE_DATE_PR),TITLE_DATE_PR_CHANGE)</f>
        <v>45409</v>
      </c>
      <c r="CV28" s="51"/>
      <c r="CW28" s="51"/>
      <c r="CX28" s="51"/>
      <c r="CY28" s="51"/>
      <c r="CZ28" s="51"/>
      <c r="DA28" s="4"/>
      <c r="DB28" s="51">
        <f>IF(TITLE_DATE_PR_CHANGE="",IF(TITLE_DATE_PR="","",TITLE_DATE_PR),TITLE_DATE_PR_CHANGE)</f>
        <v>45409</v>
      </c>
      <c r="DC28" s="51"/>
      <c r="DD28" s="51"/>
      <c r="DE28" s="51"/>
      <c r="DF28" s="51"/>
      <c r="DG28" s="51"/>
      <c r="DH28" s="4"/>
      <c r="DI28" s="51">
        <f>IF(TITLE_DATE_PR_CHANGE="",IF(TITLE_DATE_PR="","",TITLE_DATE_PR),TITLE_DATE_PR_CHANGE)</f>
        <v>45409</v>
      </c>
      <c r="DJ28" s="51"/>
      <c r="DK28" s="51"/>
      <c r="DL28" s="51"/>
      <c r="DM28" s="51"/>
      <c r="DN28" s="51"/>
      <c r="DO28" s="4"/>
      <c r="DP28" s="51">
        <f>IF(TITLE_DATE_PR_CHANGE="",IF(TITLE_DATE_PR="","",TITLE_DATE_PR),TITLE_DATE_PR_CHANGE)</f>
        <v>45409</v>
      </c>
      <c r="DQ28" s="51"/>
      <c r="DR28" s="51"/>
      <c r="DS28" s="51"/>
      <c r="DT28" s="51"/>
      <c r="DU28" s="51"/>
      <c r="DV28" s="4"/>
      <c r="DW28" s="51">
        <f>IF(TITLE_DATE_PR_CHANGE="",IF(TITLE_DATE_PR="","",TITLE_DATE_PR),TITLE_DATE_PR_CHANGE)</f>
        <v>45409</v>
      </c>
      <c r="DX28" s="51"/>
      <c r="DY28" s="51"/>
      <c r="DZ28" s="51"/>
      <c r="EA28" s="51"/>
      <c r="EB28" s="51"/>
      <c r="EC28" s="4"/>
      <c r="ED28" s="51">
        <f>IF(TITLE_DATE_PR_CHANGE="",IF(TITLE_DATE_PR="","",TITLE_DATE_PR),TITLE_DATE_PR_CHANGE)</f>
        <v>45409</v>
      </c>
      <c r="EE28" s="51"/>
      <c r="EF28" s="51"/>
      <c r="EG28" s="51"/>
      <c r="EH28" s="51"/>
      <c r="EI28" s="51"/>
      <c r="EJ28" s="4"/>
      <c r="EK28" s="51">
        <f>IF(TITLE_DATE_PR_CHANGE="",IF(TITLE_DATE_PR="","",TITLE_DATE_PR),TITLE_DATE_PR_CHANGE)</f>
        <v>45409</v>
      </c>
      <c r="EL28" s="51"/>
      <c r="EM28" s="51"/>
      <c r="EN28" s="51"/>
      <c r="EO28" s="51"/>
      <c r="EP28" s="51"/>
      <c r="EQ28" s="4"/>
      <c r="ER28" s="51">
        <f>IF(TITLE_DATE_PR_CHANGE="",IF(TITLE_DATE_PR="","",TITLE_DATE_PR),TITLE_DATE_PR_CHANGE)</f>
        <v>45409</v>
      </c>
      <c r="ES28" s="51"/>
      <c r="ET28" s="51"/>
      <c r="EU28" s="51"/>
      <c r="EV28" s="51"/>
      <c r="EW28" s="51"/>
      <c r="EX28" s="4"/>
      <c r="EY28" s="51">
        <f>IF(TITLE_DATE_PR_CHANGE="",IF(TITLE_DATE_PR="","",TITLE_DATE_PR),TITLE_DATE_PR_CHANGE)</f>
        <v>45409</v>
      </c>
      <c r="EZ28" s="51"/>
      <c r="FA28" s="51"/>
      <c r="FB28" s="51"/>
      <c r="FC28" s="51"/>
      <c r="FD28" s="51"/>
      <c r="FE28" s="4"/>
      <c r="FF28" s="51">
        <f>IF(TITLE_DATE_PR_CHANGE="",IF(TITLE_DATE_PR="","",TITLE_DATE_PR),TITLE_DATE_PR_CHANGE)</f>
        <v>45409</v>
      </c>
      <c r="FG28" s="51"/>
      <c r="FH28" s="51"/>
      <c r="FI28" s="51"/>
      <c r="FJ28" s="51"/>
      <c r="FK28" s="51"/>
      <c r="FL28" s="4"/>
      <c r="FM28" s="51">
        <f>IF(TITLE_DATE_PR_CHANGE="",IF(TITLE_DATE_PR="","",TITLE_DATE_PR),TITLE_DATE_PR_CHANGE)</f>
        <v>45409</v>
      </c>
      <c r="FN28" s="51"/>
      <c r="FO28" s="51"/>
      <c r="FP28" s="51"/>
      <c r="FQ28" s="51"/>
      <c r="FR28" s="51"/>
      <c r="FS28" s="4"/>
      <c r="FT28" s="51">
        <f>IF(TITLE_DATE_PR_CHANGE="",IF(TITLE_DATE_PR="","",TITLE_DATE_PR),TITLE_DATE_PR_CHANGE)</f>
        <v>45409</v>
      </c>
      <c r="FU28" s="51"/>
      <c r="FV28" s="51"/>
      <c r="FW28" s="51"/>
      <c r="FX28" s="51"/>
      <c r="FY28" s="51"/>
      <c r="FZ28" s="4"/>
      <c r="GA28" s="51">
        <f>IF(TITLE_DATE_PR_CHANGE="",IF(TITLE_DATE_PR="","",TITLE_DATE_PR),TITLE_DATE_PR_CHANGE)</f>
        <v>45409</v>
      </c>
      <c r="GB28" s="51"/>
      <c r="GC28" s="51"/>
      <c r="GD28" s="51"/>
      <c r="GE28" s="51"/>
      <c r="GF28" s="51"/>
      <c r="GG28" s="4"/>
      <c r="GH28" s="51">
        <f>IF(TITLE_DATE_PR_CHANGE="",IF(TITLE_DATE_PR="","",TITLE_DATE_PR),TITLE_DATE_PR_CHANGE)</f>
        <v>45409</v>
      </c>
      <c r="GI28" s="51"/>
      <c r="GJ28" s="51"/>
      <c r="GK28" s="51"/>
      <c r="GL28" s="51"/>
      <c r="GM28" s="51"/>
      <c r="GN28" s="4"/>
      <c r="GO28" s="51">
        <f>IF(TITLE_DATE_PR_CHANGE="",IF(TITLE_DATE_PR="","",TITLE_DATE_PR),TITLE_DATE_PR_CHANGE)</f>
        <v>45409</v>
      </c>
      <c r="GP28" s="51"/>
      <c r="GQ28" s="51"/>
      <c r="GR28" s="51"/>
      <c r="GS28" s="51"/>
      <c r="GT28" s="51"/>
      <c r="GU28" s="4"/>
      <c r="GV28" s="51">
        <f>IF(TITLE_DATE_PR_CHANGE="",IF(TITLE_DATE_PR="","",TITLE_DATE_PR),TITLE_DATE_PR_CHANGE)</f>
        <v>45409</v>
      </c>
      <c r="GW28" s="51"/>
      <c r="GX28" s="51"/>
      <c r="GY28" s="51"/>
      <c r="GZ28" s="51"/>
      <c r="HA28" s="51"/>
      <c r="HB28" s="4"/>
      <c r="HC28" s="51">
        <f>IF(TITLE_DATE_PR_CHANGE="",IF(TITLE_DATE_PR="","",TITLE_DATE_PR),TITLE_DATE_PR_CHANGE)</f>
        <v>45409</v>
      </c>
      <c r="HD28" s="51"/>
      <c r="HE28" s="51"/>
      <c r="HF28" s="51"/>
      <c r="HG28" s="51"/>
      <c r="HH28" s="51"/>
      <c r="HI28" s="4"/>
      <c r="HJ28" s="51">
        <f>IF(TITLE_DATE_PR_CHANGE="",IF(TITLE_DATE_PR="","",TITLE_DATE_PR),TITLE_DATE_PR_CHANGE)</f>
        <v>45409</v>
      </c>
      <c r="HK28" s="51"/>
      <c r="HL28" s="51"/>
      <c r="HM28" s="51"/>
      <c r="HN28" s="51"/>
      <c r="HO28" s="51"/>
      <c r="HP28" s="4"/>
      <c r="HQ28" s="51">
        <f>IF(TITLE_DATE_PR_CHANGE="",IF(TITLE_DATE_PR="","",TITLE_DATE_PR),TITLE_DATE_PR_CHANGE)</f>
        <v>45409</v>
      </c>
      <c r="HR28" s="51"/>
      <c r="HS28" s="51"/>
      <c r="HT28" s="51"/>
      <c r="HU28" s="51"/>
      <c r="HV28" s="51"/>
      <c r="HW28" s="4"/>
      <c r="HX28" s="5"/>
      <c r="HY28" s="5"/>
      <c r="HZ28" s="5"/>
      <c r="IA28" s="5"/>
      <c r="IB28" s="5"/>
    </row>
    <row r="29" spans="1:236" s="154" customFormat="1" ht="18.75" hidden="1" customHeight="1">
      <c r="A29" s="150"/>
      <c r="B29" s="150"/>
      <c r="C29" s="150"/>
      <c r="D29" s="150"/>
      <c r="E29" s="150"/>
      <c r="F29" s="150"/>
      <c r="G29" s="150"/>
      <c r="H29" s="150"/>
      <c r="I29" s="150"/>
      <c r="J29" s="150"/>
      <c r="K29" s="150"/>
      <c r="L29" s="87"/>
      <c r="M29" s="150"/>
      <c r="N29" s="150"/>
      <c r="O29" s="150"/>
      <c r="S29" s="155" t="s">
        <v>91</v>
      </c>
      <c r="T29" s="155"/>
      <c r="U29" s="156"/>
      <c r="V29" s="52" t="str">
        <f>IF(TITLE_NUMBER_PR_CHANGE="",IF(TITLE_NUMBER_PR="","",TITLE_NUMBER_PR),TITLE_NUMBER_PR_CHANGE)</f>
        <v>И.ОР-27042024-005, И.ОР-26042024-020</v>
      </c>
      <c r="W29" s="52"/>
      <c r="X29" s="52"/>
      <c r="Y29" s="52"/>
      <c r="Z29" s="52"/>
      <c r="AA29" s="52"/>
      <c r="AB29" s="4"/>
      <c r="AC29" s="52" t="str">
        <f>IF(TITLE_NUMBER_PR_CHANGE="",IF(TITLE_NUMBER_PR="","",TITLE_NUMBER_PR),TITLE_NUMBER_PR_CHANGE)</f>
        <v>И.ОР-27042024-005, И.ОР-26042024-020</v>
      </c>
      <c r="AD29" s="52"/>
      <c r="AE29" s="52"/>
      <c r="AF29" s="52"/>
      <c r="AG29" s="52"/>
      <c r="AH29" s="52"/>
      <c r="AI29" s="4"/>
      <c r="AJ29" s="52" t="str">
        <f>IF(TITLE_NUMBER_PR_CHANGE="",IF(TITLE_NUMBER_PR="","",TITLE_NUMBER_PR),TITLE_NUMBER_PR_CHANGE)</f>
        <v>И.ОР-27042024-005, И.ОР-26042024-020</v>
      </c>
      <c r="AK29" s="52"/>
      <c r="AL29" s="52"/>
      <c r="AM29" s="52"/>
      <c r="AN29" s="52"/>
      <c r="AO29" s="52"/>
      <c r="AP29" s="4"/>
      <c r="AQ29" s="52" t="str">
        <f>IF(TITLE_NUMBER_PR_CHANGE="",IF(TITLE_NUMBER_PR="","",TITLE_NUMBER_PR),TITLE_NUMBER_PR_CHANGE)</f>
        <v>И.ОР-27042024-005, И.ОР-26042024-020</v>
      </c>
      <c r="AR29" s="52"/>
      <c r="AS29" s="52"/>
      <c r="AT29" s="52"/>
      <c r="AU29" s="52"/>
      <c r="AV29" s="52"/>
      <c r="AW29" s="4"/>
      <c r="AX29" s="52" t="str">
        <f>IF(TITLE_NUMBER_PR_CHANGE="",IF(TITLE_NUMBER_PR="","",TITLE_NUMBER_PR),TITLE_NUMBER_PR_CHANGE)</f>
        <v>И.ОР-27042024-005, И.ОР-26042024-020</v>
      </c>
      <c r="AY29" s="52"/>
      <c r="AZ29" s="52"/>
      <c r="BA29" s="52"/>
      <c r="BB29" s="52"/>
      <c r="BC29" s="52"/>
      <c r="BD29" s="4"/>
      <c r="BE29" s="52" t="str">
        <f>IF(TITLE_NUMBER_PR_CHANGE="",IF(TITLE_NUMBER_PR="","",TITLE_NUMBER_PR),TITLE_NUMBER_PR_CHANGE)</f>
        <v>И.ОР-27042024-005, И.ОР-26042024-020</v>
      </c>
      <c r="BF29" s="52"/>
      <c r="BG29" s="52"/>
      <c r="BH29" s="52"/>
      <c r="BI29" s="52"/>
      <c r="BJ29" s="52"/>
      <c r="BK29" s="4"/>
      <c r="BL29" s="52" t="str">
        <f>IF(TITLE_NUMBER_PR_CHANGE="",IF(TITLE_NUMBER_PR="","",TITLE_NUMBER_PR),TITLE_NUMBER_PR_CHANGE)</f>
        <v>И.ОР-27042024-005, И.ОР-26042024-020</v>
      </c>
      <c r="BM29" s="52"/>
      <c r="BN29" s="52"/>
      <c r="BO29" s="52"/>
      <c r="BP29" s="52"/>
      <c r="BQ29" s="52"/>
      <c r="BR29" s="4"/>
      <c r="BS29" s="52" t="str">
        <f>IF(TITLE_NUMBER_PR_CHANGE="",IF(TITLE_NUMBER_PR="","",TITLE_NUMBER_PR),TITLE_NUMBER_PR_CHANGE)</f>
        <v>И.ОР-27042024-005, И.ОР-26042024-020</v>
      </c>
      <c r="BT29" s="52"/>
      <c r="BU29" s="52"/>
      <c r="BV29" s="52"/>
      <c r="BW29" s="52"/>
      <c r="BX29" s="52"/>
      <c r="BY29" s="4"/>
      <c r="BZ29" s="52" t="str">
        <f>IF(TITLE_NUMBER_PR_CHANGE="",IF(TITLE_NUMBER_PR="","",TITLE_NUMBER_PR),TITLE_NUMBER_PR_CHANGE)</f>
        <v>И.ОР-27042024-005, И.ОР-26042024-020</v>
      </c>
      <c r="CA29" s="52"/>
      <c r="CB29" s="52"/>
      <c r="CC29" s="52"/>
      <c r="CD29" s="52"/>
      <c r="CE29" s="52"/>
      <c r="CF29" s="4"/>
      <c r="CG29" s="52" t="str">
        <f>IF(TITLE_NUMBER_PR_CHANGE="",IF(TITLE_NUMBER_PR="","",TITLE_NUMBER_PR),TITLE_NUMBER_PR_CHANGE)</f>
        <v>И.ОР-27042024-005, И.ОР-26042024-020</v>
      </c>
      <c r="CH29" s="52"/>
      <c r="CI29" s="52"/>
      <c r="CJ29" s="52"/>
      <c r="CK29" s="52"/>
      <c r="CL29" s="52"/>
      <c r="CM29" s="4"/>
      <c r="CN29" s="52" t="str">
        <f>IF(TITLE_NUMBER_PR_CHANGE="",IF(TITLE_NUMBER_PR="","",TITLE_NUMBER_PR),TITLE_NUMBER_PR_CHANGE)</f>
        <v>И.ОР-27042024-005, И.ОР-26042024-020</v>
      </c>
      <c r="CO29" s="52"/>
      <c r="CP29" s="52"/>
      <c r="CQ29" s="52"/>
      <c r="CR29" s="52"/>
      <c r="CS29" s="52"/>
      <c r="CT29" s="4"/>
      <c r="CU29" s="52" t="str">
        <f>IF(TITLE_NUMBER_PR_CHANGE="",IF(TITLE_NUMBER_PR="","",TITLE_NUMBER_PR),TITLE_NUMBER_PR_CHANGE)</f>
        <v>И.ОР-27042024-005, И.ОР-26042024-020</v>
      </c>
      <c r="CV29" s="52"/>
      <c r="CW29" s="52"/>
      <c r="CX29" s="52"/>
      <c r="CY29" s="52"/>
      <c r="CZ29" s="52"/>
      <c r="DA29" s="4"/>
      <c r="DB29" s="52" t="str">
        <f>IF(TITLE_NUMBER_PR_CHANGE="",IF(TITLE_NUMBER_PR="","",TITLE_NUMBER_PR),TITLE_NUMBER_PR_CHANGE)</f>
        <v>И.ОР-27042024-005, И.ОР-26042024-020</v>
      </c>
      <c r="DC29" s="52"/>
      <c r="DD29" s="52"/>
      <c r="DE29" s="52"/>
      <c r="DF29" s="52"/>
      <c r="DG29" s="52"/>
      <c r="DH29" s="4"/>
      <c r="DI29" s="52" t="str">
        <f>IF(TITLE_NUMBER_PR_CHANGE="",IF(TITLE_NUMBER_PR="","",TITLE_NUMBER_PR),TITLE_NUMBER_PR_CHANGE)</f>
        <v>И.ОР-27042024-005, И.ОР-26042024-020</v>
      </c>
      <c r="DJ29" s="52"/>
      <c r="DK29" s="52"/>
      <c r="DL29" s="52"/>
      <c r="DM29" s="52"/>
      <c r="DN29" s="52"/>
      <c r="DO29" s="4"/>
      <c r="DP29" s="52" t="str">
        <f>IF(TITLE_NUMBER_PR_CHANGE="",IF(TITLE_NUMBER_PR="","",TITLE_NUMBER_PR),TITLE_NUMBER_PR_CHANGE)</f>
        <v>И.ОР-27042024-005, И.ОР-26042024-020</v>
      </c>
      <c r="DQ29" s="52"/>
      <c r="DR29" s="52"/>
      <c r="DS29" s="52"/>
      <c r="DT29" s="52"/>
      <c r="DU29" s="52"/>
      <c r="DV29" s="4"/>
      <c r="DW29" s="52" t="str">
        <f>IF(TITLE_NUMBER_PR_CHANGE="",IF(TITLE_NUMBER_PR="","",TITLE_NUMBER_PR),TITLE_NUMBER_PR_CHANGE)</f>
        <v>И.ОР-27042024-005, И.ОР-26042024-020</v>
      </c>
      <c r="DX29" s="52"/>
      <c r="DY29" s="52"/>
      <c r="DZ29" s="52"/>
      <c r="EA29" s="52"/>
      <c r="EB29" s="52"/>
      <c r="EC29" s="4"/>
      <c r="ED29" s="52" t="str">
        <f>IF(TITLE_NUMBER_PR_CHANGE="",IF(TITLE_NUMBER_PR="","",TITLE_NUMBER_PR),TITLE_NUMBER_PR_CHANGE)</f>
        <v>И.ОР-27042024-005, И.ОР-26042024-020</v>
      </c>
      <c r="EE29" s="52"/>
      <c r="EF29" s="52"/>
      <c r="EG29" s="52"/>
      <c r="EH29" s="52"/>
      <c r="EI29" s="52"/>
      <c r="EJ29" s="4"/>
      <c r="EK29" s="52" t="str">
        <f>IF(TITLE_NUMBER_PR_CHANGE="",IF(TITLE_NUMBER_PR="","",TITLE_NUMBER_PR),TITLE_NUMBER_PR_CHANGE)</f>
        <v>И.ОР-27042024-005, И.ОР-26042024-020</v>
      </c>
      <c r="EL29" s="52"/>
      <c r="EM29" s="52"/>
      <c r="EN29" s="52"/>
      <c r="EO29" s="52"/>
      <c r="EP29" s="52"/>
      <c r="EQ29" s="4"/>
      <c r="ER29" s="52" t="str">
        <f>IF(TITLE_NUMBER_PR_CHANGE="",IF(TITLE_NUMBER_PR="","",TITLE_NUMBER_PR),TITLE_NUMBER_PR_CHANGE)</f>
        <v>И.ОР-27042024-005, И.ОР-26042024-020</v>
      </c>
      <c r="ES29" s="52"/>
      <c r="ET29" s="52"/>
      <c r="EU29" s="52"/>
      <c r="EV29" s="52"/>
      <c r="EW29" s="52"/>
      <c r="EX29" s="4"/>
      <c r="EY29" s="52" t="str">
        <f>IF(TITLE_NUMBER_PR_CHANGE="",IF(TITLE_NUMBER_PR="","",TITLE_NUMBER_PR),TITLE_NUMBER_PR_CHANGE)</f>
        <v>И.ОР-27042024-005, И.ОР-26042024-020</v>
      </c>
      <c r="EZ29" s="52"/>
      <c r="FA29" s="52"/>
      <c r="FB29" s="52"/>
      <c r="FC29" s="52"/>
      <c r="FD29" s="52"/>
      <c r="FE29" s="4"/>
      <c r="FF29" s="52" t="str">
        <f>IF(TITLE_NUMBER_PR_CHANGE="",IF(TITLE_NUMBER_PR="","",TITLE_NUMBER_PR),TITLE_NUMBER_PR_CHANGE)</f>
        <v>И.ОР-27042024-005, И.ОР-26042024-020</v>
      </c>
      <c r="FG29" s="52"/>
      <c r="FH29" s="52"/>
      <c r="FI29" s="52"/>
      <c r="FJ29" s="52"/>
      <c r="FK29" s="52"/>
      <c r="FL29" s="4"/>
      <c r="FM29" s="52" t="str">
        <f>IF(TITLE_NUMBER_PR_CHANGE="",IF(TITLE_NUMBER_PR="","",TITLE_NUMBER_PR),TITLE_NUMBER_PR_CHANGE)</f>
        <v>И.ОР-27042024-005, И.ОР-26042024-020</v>
      </c>
      <c r="FN29" s="52"/>
      <c r="FO29" s="52"/>
      <c r="FP29" s="52"/>
      <c r="FQ29" s="52"/>
      <c r="FR29" s="52"/>
      <c r="FS29" s="4"/>
      <c r="FT29" s="52" t="str">
        <f>IF(TITLE_NUMBER_PR_CHANGE="",IF(TITLE_NUMBER_PR="","",TITLE_NUMBER_PR),TITLE_NUMBER_PR_CHANGE)</f>
        <v>И.ОР-27042024-005, И.ОР-26042024-020</v>
      </c>
      <c r="FU29" s="52"/>
      <c r="FV29" s="52"/>
      <c r="FW29" s="52"/>
      <c r="FX29" s="52"/>
      <c r="FY29" s="52"/>
      <c r="FZ29" s="4"/>
      <c r="GA29" s="52" t="str">
        <f>IF(TITLE_NUMBER_PR_CHANGE="",IF(TITLE_NUMBER_PR="","",TITLE_NUMBER_PR),TITLE_NUMBER_PR_CHANGE)</f>
        <v>И.ОР-27042024-005, И.ОР-26042024-020</v>
      </c>
      <c r="GB29" s="52"/>
      <c r="GC29" s="52"/>
      <c r="GD29" s="52"/>
      <c r="GE29" s="52"/>
      <c r="GF29" s="52"/>
      <c r="GG29" s="4"/>
      <c r="GH29" s="52" t="str">
        <f>IF(TITLE_NUMBER_PR_CHANGE="",IF(TITLE_NUMBER_PR="","",TITLE_NUMBER_PR),TITLE_NUMBER_PR_CHANGE)</f>
        <v>И.ОР-27042024-005, И.ОР-26042024-020</v>
      </c>
      <c r="GI29" s="52"/>
      <c r="GJ29" s="52"/>
      <c r="GK29" s="52"/>
      <c r="GL29" s="52"/>
      <c r="GM29" s="52"/>
      <c r="GN29" s="4"/>
      <c r="GO29" s="52" t="str">
        <f>IF(TITLE_NUMBER_PR_CHANGE="",IF(TITLE_NUMBER_PR="","",TITLE_NUMBER_PR),TITLE_NUMBER_PR_CHANGE)</f>
        <v>И.ОР-27042024-005, И.ОР-26042024-020</v>
      </c>
      <c r="GP29" s="52"/>
      <c r="GQ29" s="52"/>
      <c r="GR29" s="52"/>
      <c r="GS29" s="52"/>
      <c r="GT29" s="52"/>
      <c r="GU29" s="4"/>
      <c r="GV29" s="52" t="str">
        <f>IF(TITLE_NUMBER_PR_CHANGE="",IF(TITLE_NUMBER_PR="","",TITLE_NUMBER_PR),TITLE_NUMBER_PR_CHANGE)</f>
        <v>И.ОР-27042024-005, И.ОР-26042024-020</v>
      </c>
      <c r="GW29" s="52"/>
      <c r="GX29" s="52"/>
      <c r="GY29" s="52"/>
      <c r="GZ29" s="52"/>
      <c r="HA29" s="52"/>
      <c r="HB29" s="4"/>
      <c r="HC29" s="52" t="str">
        <f>IF(TITLE_NUMBER_PR_CHANGE="",IF(TITLE_NUMBER_PR="","",TITLE_NUMBER_PR),TITLE_NUMBER_PR_CHANGE)</f>
        <v>И.ОР-27042024-005, И.ОР-26042024-020</v>
      </c>
      <c r="HD29" s="52"/>
      <c r="HE29" s="52"/>
      <c r="HF29" s="52"/>
      <c r="HG29" s="52"/>
      <c r="HH29" s="52"/>
      <c r="HI29" s="4"/>
      <c r="HJ29" s="52" t="str">
        <f>IF(TITLE_NUMBER_PR_CHANGE="",IF(TITLE_NUMBER_PR="","",TITLE_NUMBER_PR),TITLE_NUMBER_PR_CHANGE)</f>
        <v>И.ОР-27042024-005, И.ОР-26042024-020</v>
      </c>
      <c r="HK29" s="52"/>
      <c r="HL29" s="52"/>
      <c r="HM29" s="52"/>
      <c r="HN29" s="52"/>
      <c r="HO29" s="52"/>
      <c r="HP29" s="4"/>
      <c r="HQ29" s="52" t="str">
        <f>IF(TITLE_NUMBER_PR_CHANGE="",IF(TITLE_NUMBER_PR="","",TITLE_NUMBER_PR),TITLE_NUMBER_PR_CHANGE)</f>
        <v>И.ОР-27042024-005, И.ОР-26042024-020</v>
      </c>
      <c r="HR29" s="52"/>
      <c r="HS29" s="52"/>
      <c r="HT29" s="52"/>
      <c r="HU29" s="52"/>
      <c r="HV29" s="52"/>
      <c r="HW29" s="4"/>
      <c r="HX29" s="5"/>
      <c r="HY29" s="5"/>
      <c r="HZ29" s="5"/>
      <c r="IA29" s="5"/>
      <c r="IB29" s="5"/>
    </row>
    <row r="30" spans="1:236" s="154" customFormat="1" ht="18.75" hidden="1" customHeight="1">
      <c r="A30" s="150"/>
      <c r="B30" s="150"/>
      <c r="C30" s="150"/>
      <c r="D30" s="150"/>
      <c r="E30" s="150"/>
      <c r="F30" s="150"/>
      <c r="G30" s="150"/>
      <c r="H30" s="150"/>
      <c r="I30" s="150"/>
      <c r="J30" s="150"/>
      <c r="K30" s="150"/>
      <c r="L30" s="87"/>
      <c r="M30" s="150"/>
      <c r="N30" s="150"/>
      <c r="O30" s="150"/>
      <c r="S30" s="155" t="s">
        <v>92</v>
      </c>
      <c r="T30" s="155"/>
      <c r="U30" s="156"/>
      <c r="V30" s="52" t="str">
        <f>IF(TITLE_IST_PUB_CHANGE="",IF(TITLE_IST_PUB="","",TITLE_IST_PUB),TITLE_IST_PUB_CHANGE)</f>
        <v/>
      </c>
      <c r="W30" s="52"/>
      <c r="X30" s="52"/>
      <c r="Y30" s="52"/>
      <c r="Z30" s="52"/>
      <c r="AA30" s="52"/>
      <c r="AB30" s="4"/>
      <c r="AC30" s="52" t="str">
        <f>IF(TITLE_IST_PUB_CHANGE="",IF(TITLE_IST_PUB="","",TITLE_IST_PUB),TITLE_IST_PUB_CHANGE)</f>
        <v/>
      </c>
      <c r="AD30" s="52"/>
      <c r="AE30" s="52"/>
      <c r="AF30" s="52"/>
      <c r="AG30" s="52"/>
      <c r="AH30" s="52"/>
      <c r="AI30" s="4"/>
      <c r="AJ30" s="52" t="str">
        <f>IF(TITLE_IST_PUB_CHANGE="",IF(TITLE_IST_PUB="","",TITLE_IST_PUB),TITLE_IST_PUB_CHANGE)</f>
        <v/>
      </c>
      <c r="AK30" s="52"/>
      <c r="AL30" s="52"/>
      <c r="AM30" s="52"/>
      <c r="AN30" s="52"/>
      <c r="AO30" s="52"/>
      <c r="AP30" s="4"/>
      <c r="AQ30" s="52" t="str">
        <f>IF(TITLE_IST_PUB_CHANGE="",IF(TITLE_IST_PUB="","",TITLE_IST_PUB),TITLE_IST_PUB_CHANGE)</f>
        <v/>
      </c>
      <c r="AR30" s="52"/>
      <c r="AS30" s="52"/>
      <c r="AT30" s="52"/>
      <c r="AU30" s="52"/>
      <c r="AV30" s="52"/>
      <c r="AW30" s="4"/>
      <c r="AX30" s="52" t="str">
        <f>IF(TITLE_IST_PUB_CHANGE="",IF(TITLE_IST_PUB="","",TITLE_IST_PUB),TITLE_IST_PUB_CHANGE)</f>
        <v/>
      </c>
      <c r="AY30" s="52"/>
      <c r="AZ30" s="52"/>
      <c r="BA30" s="52"/>
      <c r="BB30" s="52"/>
      <c r="BC30" s="52"/>
      <c r="BD30" s="4"/>
      <c r="BE30" s="52" t="str">
        <f>IF(TITLE_IST_PUB_CHANGE="",IF(TITLE_IST_PUB="","",TITLE_IST_PUB),TITLE_IST_PUB_CHANGE)</f>
        <v/>
      </c>
      <c r="BF30" s="52"/>
      <c r="BG30" s="52"/>
      <c r="BH30" s="52"/>
      <c r="BI30" s="52"/>
      <c r="BJ30" s="52"/>
      <c r="BK30" s="4"/>
      <c r="BL30" s="52" t="str">
        <f>IF(TITLE_IST_PUB_CHANGE="",IF(TITLE_IST_PUB="","",TITLE_IST_PUB),TITLE_IST_PUB_CHANGE)</f>
        <v/>
      </c>
      <c r="BM30" s="52"/>
      <c r="BN30" s="52"/>
      <c r="BO30" s="52"/>
      <c r="BP30" s="52"/>
      <c r="BQ30" s="52"/>
      <c r="BR30" s="4"/>
      <c r="BS30" s="52" t="str">
        <f>IF(TITLE_IST_PUB_CHANGE="",IF(TITLE_IST_PUB="","",TITLE_IST_PUB),TITLE_IST_PUB_CHANGE)</f>
        <v/>
      </c>
      <c r="BT30" s="52"/>
      <c r="BU30" s="52"/>
      <c r="BV30" s="52"/>
      <c r="BW30" s="52"/>
      <c r="BX30" s="52"/>
      <c r="BY30" s="4"/>
      <c r="BZ30" s="52" t="str">
        <f>IF(TITLE_IST_PUB_CHANGE="",IF(TITLE_IST_PUB="","",TITLE_IST_PUB),TITLE_IST_PUB_CHANGE)</f>
        <v/>
      </c>
      <c r="CA30" s="52"/>
      <c r="CB30" s="52"/>
      <c r="CC30" s="52"/>
      <c r="CD30" s="52"/>
      <c r="CE30" s="52"/>
      <c r="CF30" s="4"/>
      <c r="CG30" s="52" t="str">
        <f>IF(TITLE_IST_PUB_CHANGE="",IF(TITLE_IST_PUB="","",TITLE_IST_PUB),TITLE_IST_PUB_CHANGE)</f>
        <v/>
      </c>
      <c r="CH30" s="52"/>
      <c r="CI30" s="52"/>
      <c r="CJ30" s="52"/>
      <c r="CK30" s="52"/>
      <c r="CL30" s="52"/>
      <c r="CM30" s="4"/>
      <c r="CN30" s="52" t="str">
        <f>IF(TITLE_IST_PUB_CHANGE="",IF(TITLE_IST_PUB="","",TITLE_IST_PUB),TITLE_IST_PUB_CHANGE)</f>
        <v/>
      </c>
      <c r="CO30" s="52"/>
      <c r="CP30" s="52"/>
      <c r="CQ30" s="52"/>
      <c r="CR30" s="52"/>
      <c r="CS30" s="52"/>
      <c r="CT30" s="4"/>
      <c r="CU30" s="52" t="str">
        <f>IF(TITLE_IST_PUB_CHANGE="",IF(TITLE_IST_PUB="","",TITLE_IST_PUB),TITLE_IST_PUB_CHANGE)</f>
        <v/>
      </c>
      <c r="CV30" s="52"/>
      <c r="CW30" s="52"/>
      <c r="CX30" s="52"/>
      <c r="CY30" s="52"/>
      <c r="CZ30" s="52"/>
      <c r="DA30" s="4"/>
      <c r="DB30" s="52" t="str">
        <f>IF(TITLE_IST_PUB_CHANGE="",IF(TITLE_IST_PUB="","",TITLE_IST_PUB),TITLE_IST_PUB_CHANGE)</f>
        <v/>
      </c>
      <c r="DC30" s="52"/>
      <c r="DD30" s="52"/>
      <c r="DE30" s="52"/>
      <c r="DF30" s="52"/>
      <c r="DG30" s="52"/>
      <c r="DH30" s="4"/>
      <c r="DI30" s="52" t="str">
        <f>IF(TITLE_IST_PUB_CHANGE="",IF(TITLE_IST_PUB="","",TITLE_IST_PUB),TITLE_IST_PUB_CHANGE)</f>
        <v/>
      </c>
      <c r="DJ30" s="52"/>
      <c r="DK30" s="52"/>
      <c r="DL30" s="52"/>
      <c r="DM30" s="52"/>
      <c r="DN30" s="52"/>
      <c r="DO30" s="4"/>
      <c r="DP30" s="52" t="str">
        <f>IF(TITLE_IST_PUB_CHANGE="",IF(TITLE_IST_PUB="","",TITLE_IST_PUB),TITLE_IST_PUB_CHANGE)</f>
        <v/>
      </c>
      <c r="DQ30" s="52"/>
      <c r="DR30" s="52"/>
      <c r="DS30" s="52"/>
      <c r="DT30" s="52"/>
      <c r="DU30" s="52"/>
      <c r="DV30" s="4"/>
      <c r="DW30" s="52" t="str">
        <f>IF(TITLE_IST_PUB_CHANGE="",IF(TITLE_IST_PUB="","",TITLE_IST_PUB),TITLE_IST_PUB_CHANGE)</f>
        <v/>
      </c>
      <c r="DX30" s="52"/>
      <c r="DY30" s="52"/>
      <c r="DZ30" s="52"/>
      <c r="EA30" s="52"/>
      <c r="EB30" s="52"/>
      <c r="EC30" s="4"/>
      <c r="ED30" s="52" t="str">
        <f>IF(TITLE_IST_PUB_CHANGE="",IF(TITLE_IST_PUB="","",TITLE_IST_PUB),TITLE_IST_PUB_CHANGE)</f>
        <v/>
      </c>
      <c r="EE30" s="52"/>
      <c r="EF30" s="52"/>
      <c r="EG30" s="52"/>
      <c r="EH30" s="52"/>
      <c r="EI30" s="52"/>
      <c r="EJ30" s="4"/>
      <c r="EK30" s="52" t="str">
        <f>IF(TITLE_IST_PUB_CHANGE="",IF(TITLE_IST_PUB="","",TITLE_IST_PUB),TITLE_IST_PUB_CHANGE)</f>
        <v/>
      </c>
      <c r="EL30" s="52"/>
      <c r="EM30" s="52"/>
      <c r="EN30" s="52"/>
      <c r="EO30" s="52"/>
      <c r="EP30" s="52"/>
      <c r="EQ30" s="4"/>
      <c r="ER30" s="52" t="str">
        <f>IF(TITLE_IST_PUB_CHANGE="",IF(TITLE_IST_PUB="","",TITLE_IST_PUB),TITLE_IST_PUB_CHANGE)</f>
        <v/>
      </c>
      <c r="ES30" s="52"/>
      <c r="ET30" s="52"/>
      <c r="EU30" s="52"/>
      <c r="EV30" s="52"/>
      <c r="EW30" s="52"/>
      <c r="EX30" s="4"/>
      <c r="EY30" s="52" t="str">
        <f>IF(TITLE_IST_PUB_CHANGE="",IF(TITLE_IST_PUB="","",TITLE_IST_PUB),TITLE_IST_PUB_CHANGE)</f>
        <v/>
      </c>
      <c r="EZ30" s="52"/>
      <c r="FA30" s="52"/>
      <c r="FB30" s="52"/>
      <c r="FC30" s="52"/>
      <c r="FD30" s="52"/>
      <c r="FE30" s="4"/>
      <c r="FF30" s="52" t="str">
        <f>IF(TITLE_IST_PUB_CHANGE="",IF(TITLE_IST_PUB="","",TITLE_IST_PUB),TITLE_IST_PUB_CHANGE)</f>
        <v/>
      </c>
      <c r="FG30" s="52"/>
      <c r="FH30" s="52"/>
      <c r="FI30" s="52"/>
      <c r="FJ30" s="52"/>
      <c r="FK30" s="52"/>
      <c r="FL30" s="4"/>
      <c r="FM30" s="52" t="str">
        <f>IF(TITLE_IST_PUB_CHANGE="",IF(TITLE_IST_PUB="","",TITLE_IST_PUB),TITLE_IST_PUB_CHANGE)</f>
        <v/>
      </c>
      <c r="FN30" s="52"/>
      <c r="FO30" s="52"/>
      <c r="FP30" s="52"/>
      <c r="FQ30" s="52"/>
      <c r="FR30" s="52"/>
      <c r="FS30" s="4"/>
      <c r="FT30" s="52" t="str">
        <f>IF(TITLE_IST_PUB_CHANGE="",IF(TITLE_IST_PUB="","",TITLE_IST_PUB),TITLE_IST_PUB_CHANGE)</f>
        <v/>
      </c>
      <c r="FU30" s="52"/>
      <c r="FV30" s="52"/>
      <c r="FW30" s="52"/>
      <c r="FX30" s="52"/>
      <c r="FY30" s="52"/>
      <c r="FZ30" s="4"/>
      <c r="GA30" s="52" t="str">
        <f>IF(TITLE_IST_PUB_CHANGE="",IF(TITLE_IST_PUB="","",TITLE_IST_PUB),TITLE_IST_PUB_CHANGE)</f>
        <v/>
      </c>
      <c r="GB30" s="52"/>
      <c r="GC30" s="52"/>
      <c r="GD30" s="52"/>
      <c r="GE30" s="52"/>
      <c r="GF30" s="52"/>
      <c r="GG30" s="4"/>
      <c r="GH30" s="52" t="str">
        <f>IF(TITLE_IST_PUB_CHANGE="",IF(TITLE_IST_PUB="","",TITLE_IST_PUB),TITLE_IST_PUB_CHANGE)</f>
        <v/>
      </c>
      <c r="GI30" s="52"/>
      <c r="GJ30" s="52"/>
      <c r="GK30" s="52"/>
      <c r="GL30" s="52"/>
      <c r="GM30" s="52"/>
      <c r="GN30" s="4"/>
      <c r="GO30" s="52" t="str">
        <f>IF(TITLE_IST_PUB_CHANGE="",IF(TITLE_IST_PUB="","",TITLE_IST_PUB),TITLE_IST_PUB_CHANGE)</f>
        <v/>
      </c>
      <c r="GP30" s="52"/>
      <c r="GQ30" s="52"/>
      <c r="GR30" s="52"/>
      <c r="GS30" s="52"/>
      <c r="GT30" s="52"/>
      <c r="GU30" s="4"/>
      <c r="GV30" s="52" t="str">
        <f>IF(TITLE_IST_PUB_CHANGE="",IF(TITLE_IST_PUB="","",TITLE_IST_PUB),TITLE_IST_PUB_CHANGE)</f>
        <v/>
      </c>
      <c r="GW30" s="52"/>
      <c r="GX30" s="52"/>
      <c r="GY30" s="52"/>
      <c r="GZ30" s="52"/>
      <c r="HA30" s="52"/>
      <c r="HB30" s="4"/>
      <c r="HC30" s="52" t="str">
        <f>IF(TITLE_IST_PUB_CHANGE="",IF(TITLE_IST_PUB="","",TITLE_IST_PUB),TITLE_IST_PUB_CHANGE)</f>
        <v/>
      </c>
      <c r="HD30" s="52"/>
      <c r="HE30" s="52"/>
      <c r="HF30" s="52"/>
      <c r="HG30" s="52"/>
      <c r="HH30" s="52"/>
      <c r="HI30" s="4"/>
      <c r="HJ30" s="52" t="str">
        <f>IF(TITLE_IST_PUB_CHANGE="",IF(TITLE_IST_PUB="","",TITLE_IST_PUB),TITLE_IST_PUB_CHANGE)</f>
        <v/>
      </c>
      <c r="HK30" s="52"/>
      <c r="HL30" s="52"/>
      <c r="HM30" s="52"/>
      <c r="HN30" s="52"/>
      <c r="HO30" s="52"/>
      <c r="HP30" s="4"/>
      <c r="HQ30" s="52" t="str">
        <f>IF(TITLE_IST_PUB_CHANGE="",IF(TITLE_IST_PUB="","",TITLE_IST_PUB),TITLE_IST_PUB_CHANGE)</f>
        <v/>
      </c>
      <c r="HR30" s="52"/>
      <c r="HS30" s="52"/>
      <c r="HT30" s="52"/>
      <c r="HU30" s="52"/>
      <c r="HV30" s="52"/>
      <c r="HW30" s="4"/>
      <c r="HX30" s="5"/>
      <c r="HY30" s="5"/>
      <c r="HZ30" s="5"/>
      <c r="IA30" s="5"/>
      <c r="IB30" s="5"/>
    </row>
    <row r="31" spans="1:236" ht="14.25" customHeight="1">
      <c r="Q31" s="14"/>
      <c r="R31" s="14"/>
      <c r="S31" s="151"/>
      <c r="T31" s="15"/>
      <c r="U31" s="15"/>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row>
    <row r="32" spans="1:236" s="154" customFormat="1" ht="18.75" customHeight="1">
      <c r="A32" s="150"/>
      <c r="B32" s="150"/>
      <c r="C32" s="150"/>
      <c r="D32" s="150"/>
      <c r="E32" s="150"/>
      <c r="F32" s="150"/>
      <c r="G32" s="150"/>
      <c r="H32" s="150"/>
      <c r="I32" s="150"/>
      <c r="J32" s="150"/>
      <c r="K32" s="150"/>
      <c r="L32" s="87"/>
      <c r="M32" s="150"/>
      <c r="N32" s="150"/>
      <c r="O32" s="150"/>
      <c r="S32" s="155" t="s">
        <v>93</v>
      </c>
      <c r="T32" s="155"/>
      <c r="U32" s="156"/>
      <c r="V32" s="51">
        <f>IF(TITLE_DATE_PR_CHANGE="",IF(TITLE_DATE_PR="","",TITLE_DATE_PR),TITLE_DATE_PR_CHANGE)</f>
        <v>45409</v>
      </c>
      <c r="W32" s="51"/>
      <c r="X32" s="51"/>
      <c r="Y32" s="51"/>
      <c r="Z32" s="51"/>
      <c r="AA32" s="51"/>
      <c r="AB32" s="4"/>
      <c r="AC32" s="51">
        <f>IF(TITLE_DATE_PR_CHANGE="",IF(TITLE_DATE_PR="","",TITLE_DATE_PR),TITLE_DATE_PR_CHANGE)</f>
        <v>45409</v>
      </c>
      <c r="AD32" s="51"/>
      <c r="AE32" s="51"/>
      <c r="AF32" s="51"/>
      <c r="AG32" s="51"/>
      <c r="AH32" s="51"/>
      <c r="AI32" s="4"/>
      <c r="AJ32" s="51">
        <f>IF(TITLE_DATE_PR_CHANGE="",IF(TITLE_DATE_PR="","",TITLE_DATE_PR),TITLE_DATE_PR_CHANGE)</f>
        <v>45409</v>
      </c>
      <c r="AK32" s="51"/>
      <c r="AL32" s="51"/>
      <c r="AM32" s="51"/>
      <c r="AN32" s="51"/>
      <c r="AO32" s="51"/>
      <c r="AP32" s="4"/>
      <c r="AQ32" s="51">
        <f>IF(TITLE_DATE_PR_CHANGE="",IF(TITLE_DATE_PR="","",TITLE_DATE_PR),TITLE_DATE_PR_CHANGE)</f>
        <v>45409</v>
      </c>
      <c r="AR32" s="51"/>
      <c r="AS32" s="51"/>
      <c r="AT32" s="51"/>
      <c r="AU32" s="51"/>
      <c r="AV32" s="51"/>
      <c r="AW32" s="4"/>
      <c r="AX32" s="51">
        <f>IF(TITLE_DATE_PR_CHANGE="",IF(TITLE_DATE_PR="","",TITLE_DATE_PR),TITLE_DATE_PR_CHANGE)</f>
        <v>45409</v>
      </c>
      <c r="AY32" s="51"/>
      <c r="AZ32" s="51"/>
      <c r="BA32" s="51"/>
      <c r="BB32" s="51"/>
      <c r="BC32" s="51"/>
      <c r="BD32" s="4"/>
      <c r="BE32" s="51">
        <f>IF(TITLE_DATE_PR_CHANGE="",IF(TITLE_DATE_PR="","",TITLE_DATE_PR),TITLE_DATE_PR_CHANGE)</f>
        <v>45409</v>
      </c>
      <c r="BF32" s="51"/>
      <c r="BG32" s="51"/>
      <c r="BH32" s="51"/>
      <c r="BI32" s="51"/>
      <c r="BJ32" s="51"/>
      <c r="BK32" s="4"/>
      <c r="BL32" s="51">
        <f>IF(TITLE_DATE_PR_CHANGE="",IF(TITLE_DATE_PR="","",TITLE_DATE_PR),TITLE_DATE_PR_CHANGE)</f>
        <v>45409</v>
      </c>
      <c r="BM32" s="51"/>
      <c r="BN32" s="51"/>
      <c r="BO32" s="51"/>
      <c r="BP32" s="51"/>
      <c r="BQ32" s="51"/>
      <c r="BR32" s="4"/>
      <c r="BS32" s="51">
        <f>IF(TITLE_DATE_PR_CHANGE="",IF(TITLE_DATE_PR="","",TITLE_DATE_PR),TITLE_DATE_PR_CHANGE)</f>
        <v>45409</v>
      </c>
      <c r="BT32" s="51"/>
      <c r="BU32" s="51"/>
      <c r="BV32" s="51"/>
      <c r="BW32" s="51"/>
      <c r="BX32" s="51"/>
      <c r="BY32" s="4"/>
      <c r="BZ32" s="51">
        <f>IF(TITLE_DATE_PR_CHANGE="",IF(TITLE_DATE_PR="","",TITLE_DATE_PR),TITLE_DATE_PR_CHANGE)</f>
        <v>45409</v>
      </c>
      <c r="CA32" s="51"/>
      <c r="CB32" s="51"/>
      <c r="CC32" s="51"/>
      <c r="CD32" s="51"/>
      <c r="CE32" s="51"/>
      <c r="CF32" s="4"/>
      <c r="CG32" s="51">
        <f>IF(TITLE_DATE_PR_CHANGE="",IF(TITLE_DATE_PR="","",TITLE_DATE_PR),TITLE_DATE_PR_CHANGE)</f>
        <v>45409</v>
      </c>
      <c r="CH32" s="51"/>
      <c r="CI32" s="51"/>
      <c r="CJ32" s="51"/>
      <c r="CK32" s="51"/>
      <c r="CL32" s="51"/>
      <c r="CM32" s="4"/>
      <c r="CN32" s="51">
        <f>IF(TITLE_DATE_PR_CHANGE="",IF(TITLE_DATE_PR="","",TITLE_DATE_PR),TITLE_DATE_PR_CHANGE)</f>
        <v>45409</v>
      </c>
      <c r="CO32" s="51"/>
      <c r="CP32" s="51"/>
      <c r="CQ32" s="51"/>
      <c r="CR32" s="51"/>
      <c r="CS32" s="51"/>
      <c r="CT32" s="4"/>
      <c r="CU32" s="51">
        <f>IF(TITLE_DATE_PR_CHANGE="",IF(TITLE_DATE_PR="","",TITLE_DATE_PR),TITLE_DATE_PR_CHANGE)</f>
        <v>45409</v>
      </c>
      <c r="CV32" s="51"/>
      <c r="CW32" s="51"/>
      <c r="CX32" s="51"/>
      <c r="CY32" s="51"/>
      <c r="CZ32" s="51"/>
      <c r="DA32" s="4"/>
      <c r="DB32" s="51">
        <f>IF(TITLE_DATE_PR_CHANGE="",IF(TITLE_DATE_PR="","",TITLE_DATE_PR),TITLE_DATE_PR_CHANGE)</f>
        <v>45409</v>
      </c>
      <c r="DC32" s="51"/>
      <c r="DD32" s="51"/>
      <c r="DE32" s="51"/>
      <c r="DF32" s="51"/>
      <c r="DG32" s="51"/>
      <c r="DH32" s="4"/>
      <c r="DI32" s="51">
        <f>IF(TITLE_DATE_PR_CHANGE="",IF(TITLE_DATE_PR="","",TITLE_DATE_PR),TITLE_DATE_PR_CHANGE)</f>
        <v>45409</v>
      </c>
      <c r="DJ32" s="51"/>
      <c r="DK32" s="51"/>
      <c r="DL32" s="51"/>
      <c r="DM32" s="51"/>
      <c r="DN32" s="51"/>
      <c r="DO32" s="4"/>
      <c r="DP32" s="51">
        <f>IF(TITLE_DATE_PR_CHANGE="",IF(TITLE_DATE_PR="","",TITLE_DATE_PR),TITLE_DATE_PR_CHANGE)</f>
        <v>45409</v>
      </c>
      <c r="DQ32" s="51"/>
      <c r="DR32" s="51"/>
      <c r="DS32" s="51"/>
      <c r="DT32" s="51"/>
      <c r="DU32" s="51"/>
      <c r="DV32" s="4"/>
      <c r="DW32" s="51">
        <f>IF(TITLE_DATE_PR_CHANGE="",IF(TITLE_DATE_PR="","",TITLE_DATE_PR),TITLE_DATE_PR_CHANGE)</f>
        <v>45409</v>
      </c>
      <c r="DX32" s="51"/>
      <c r="DY32" s="51"/>
      <c r="DZ32" s="51"/>
      <c r="EA32" s="51"/>
      <c r="EB32" s="51"/>
      <c r="EC32" s="4"/>
      <c r="ED32" s="51">
        <f>IF(TITLE_DATE_PR_CHANGE="",IF(TITLE_DATE_PR="","",TITLE_DATE_PR),TITLE_DATE_PR_CHANGE)</f>
        <v>45409</v>
      </c>
      <c r="EE32" s="51"/>
      <c r="EF32" s="51"/>
      <c r="EG32" s="51"/>
      <c r="EH32" s="51"/>
      <c r="EI32" s="51"/>
      <c r="EJ32" s="4"/>
      <c r="EK32" s="51">
        <f>IF(TITLE_DATE_PR_CHANGE="",IF(TITLE_DATE_PR="","",TITLE_DATE_PR),TITLE_DATE_PR_CHANGE)</f>
        <v>45409</v>
      </c>
      <c r="EL32" s="51"/>
      <c r="EM32" s="51"/>
      <c r="EN32" s="51"/>
      <c r="EO32" s="51"/>
      <c r="EP32" s="51"/>
      <c r="EQ32" s="4"/>
      <c r="ER32" s="51">
        <f>IF(TITLE_DATE_PR_CHANGE="",IF(TITLE_DATE_PR="","",TITLE_DATE_PR),TITLE_DATE_PR_CHANGE)</f>
        <v>45409</v>
      </c>
      <c r="ES32" s="51"/>
      <c r="ET32" s="51"/>
      <c r="EU32" s="51"/>
      <c r="EV32" s="51"/>
      <c r="EW32" s="51"/>
      <c r="EX32" s="4"/>
      <c r="EY32" s="51">
        <f>IF(TITLE_DATE_PR_CHANGE="",IF(TITLE_DATE_PR="","",TITLE_DATE_PR),TITLE_DATE_PR_CHANGE)</f>
        <v>45409</v>
      </c>
      <c r="EZ32" s="51"/>
      <c r="FA32" s="51"/>
      <c r="FB32" s="51"/>
      <c r="FC32" s="51"/>
      <c r="FD32" s="51"/>
      <c r="FE32" s="4"/>
      <c r="FF32" s="51">
        <f>IF(TITLE_DATE_PR_CHANGE="",IF(TITLE_DATE_PR="","",TITLE_DATE_PR),TITLE_DATE_PR_CHANGE)</f>
        <v>45409</v>
      </c>
      <c r="FG32" s="51"/>
      <c r="FH32" s="51"/>
      <c r="FI32" s="51"/>
      <c r="FJ32" s="51"/>
      <c r="FK32" s="51"/>
      <c r="FL32" s="4"/>
      <c r="FM32" s="51">
        <f>IF(TITLE_DATE_PR_CHANGE="",IF(TITLE_DATE_PR="","",TITLE_DATE_PR),TITLE_DATE_PR_CHANGE)</f>
        <v>45409</v>
      </c>
      <c r="FN32" s="51"/>
      <c r="FO32" s="51"/>
      <c r="FP32" s="51"/>
      <c r="FQ32" s="51"/>
      <c r="FR32" s="51"/>
      <c r="FS32" s="4"/>
      <c r="FT32" s="51">
        <f>IF(TITLE_DATE_PR_CHANGE="",IF(TITLE_DATE_PR="","",TITLE_DATE_PR),TITLE_DATE_PR_CHANGE)</f>
        <v>45409</v>
      </c>
      <c r="FU32" s="51"/>
      <c r="FV32" s="51"/>
      <c r="FW32" s="51"/>
      <c r="FX32" s="51"/>
      <c r="FY32" s="51"/>
      <c r="FZ32" s="4"/>
      <c r="GA32" s="51">
        <f>IF(TITLE_DATE_PR_CHANGE="",IF(TITLE_DATE_PR="","",TITLE_DATE_PR),TITLE_DATE_PR_CHANGE)</f>
        <v>45409</v>
      </c>
      <c r="GB32" s="51"/>
      <c r="GC32" s="51"/>
      <c r="GD32" s="51"/>
      <c r="GE32" s="51"/>
      <c r="GF32" s="51"/>
      <c r="GG32" s="4"/>
      <c r="GH32" s="51">
        <f>IF(TITLE_DATE_PR_CHANGE="",IF(TITLE_DATE_PR="","",TITLE_DATE_PR),TITLE_DATE_PR_CHANGE)</f>
        <v>45409</v>
      </c>
      <c r="GI32" s="51"/>
      <c r="GJ32" s="51"/>
      <c r="GK32" s="51"/>
      <c r="GL32" s="51"/>
      <c r="GM32" s="51"/>
      <c r="GN32" s="4"/>
      <c r="GO32" s="51">
        <f>IF(TITLE_DATE_PR_CHANGE="",IF(TITLE_DATE_PR="","",TITLE_DATE_PR),TITLE_DATE_PR_CHANGE)</f>
        <v>45409</v>
      </c>
      <c r="GP32" s="51"/>
      <c r="GQ32" s="51"/>
      <c r="GR32" s="51"/>
      <c r="GS32" s="51"/>
      <c r="GT32" s="51"/>
      <c r="GU32" s="4"/>
      <c r="GV32" s="51">
        <f>IF(TITLE_DATE_PR_CHANGE="",IF(TITLE_DATE_PR="","",TITLE_DATE_PR),TITLE_DATE_PR_CHANGE)</f>
        <v>45409</v>
      </c>
      <c r="GW32" s="51"/>
      <c r="GX32" s="51"/>
      <c r="GY32" s="51"/>
      <c r="GZ32" s="51"/>
      <c r="HA32" s="51"/>
      <c r="HB32" s="4"/>
      <c r="HC32" s="51">
        <f>IF(TITLE_DATE_PR_CHANGE="",IF(TITLE_DATE_PR="","",TITLE_DATE_PR),TITLE_DATE_PR_CHANGE)</f>
        <v>45409</v>
      </c>
      <c r="HD32" s="51"/>
      <c r="HE32" s="51"/>
      <c r="HF32" s="51"/>
      <c r="HG32" s="51"/>
      <c r="HH32" s="51"/>
      <c r="HI32" s="4"/>
      <c r="HJ32" s="51">
        <f>IF(TITLE_DATE_PR_CHANGE="",IF(TITLE_DATE_PR="","",TITLE_DATE_PR),TITLE_DATE_PR_CHANGE)</f>
        <v>45409</v>
      </c>
      <c r="HK32" s="51"/>
      <c r="HL32" s="51"/>
      <c r="HM32" s="51"/>
      <c r="HN32" s="51"/>
      <c r="HO32" s="51"/>
      <c r="HP32" s="4"/>
      <c r="HQ32" s="51">
        <f>IF(TITLE_DATE_PR_CHANGE="",IF(TITLE_DATE_PR="","",TITLE_DATE_PR),TITLE_DATE_PR_CHANGE)</f>
        <v>45409</v>
      </c>
      <c r="HR32" s="51"/>
      <c r="HS32" s="51"/>
      <c r="HT32" s="51"/>
      <c r="HU32" s="51"/>
      <c r="HV32" s="51"/>
      <c r="HW32" s="4"/>
      <c r="HX32" s="5"/>
      <c r="HY32" s="5"/>
      <c r="HZ32" s="5"/>
      <c r="IA32" s="5"/>
      <c r="IB32" s="5"/>
    </row>
    <row r="33" spans="1:236" s="154" customFormat="1" ht="18.75" customHeight="1">
      <c r="A33" s="150"/>
      <c r="B33" s="150"/>
      <c r="C33" s="150"/>
      <c r="D33" s="150"/>
      <c r="E33" s="150"/>
      <c r="F33" s="150"/>
      <c r="G33" s="150"/>
      <c r="H33" s="150"/>
      <c r="I33" s="150"/>
      <c r="J33" s="150"/>
      <c r="K33" s="150"/>
      <c r="L33" s="87"/>
      <c r="M33" s="150"/>
      <c r="N33" s="150"/>
      <c r="O33" s="150"/>
      <c r="S33" s="155" t="s">
        <v>94</v>
      </c>
      <c r="T33" s="155"/>
      <c r="U33" s="156"/>
      <c r="V33" s="52" t="str">
        <f>IF(TITLE_NUMBER_PR_CHANGE="",IF(TITLE_NUMBER_PR="","",TITLE_NUMBER_PR),TITLE_NUMBER_PR_CHANGE)</f>
        <v>И.ОР-27042024-005, И.ОР-26042024-020</v>
      </c>
      <c r="W33" s="52"/>
      <c r="X33" s="52"/>
      <c r="Y33" s="52"/>
      <c r="Z33" s="52"/>
      <c r="AA33" s="52"/>
      <c r="AB33" s="4"/>
      <c r="AC33" s="52" t="str">
        <f>IF(TITLE_NUMBER_PR_CHANGE="",IF(TITLE_NUMBER_PR="","",TITLE_NUMBER_PR),TITLE_NUMBER_PR_CHANGE)</f>
        <v>И.ОР-27042024-005, И.ОР-26042024-020</v>
      </c>
      <c r="AD33" s="52"/>
      <c r="AE33" s="52"/>
      <c r="AF33" s="52"/>
      <c r="AG33" s="52"/>
      <c r="AH33" s="52"/>
      <c r="AI33" s="4"/>
      <c r="AJ33" s="52" t="str">
        <f>IF(TITLE_NUMBER_PR_CHANGE="",IF(TITLE_NUMBER_PR="","",TITLE_NUMBER_PR),TITLE_NUMBER_PR_CHANGE)</f>
        <v>И.ОР-27042024-005, И.ОР-26042024-020</v>
      </c>
      <c r="AK33" s="52"/>
      <c r="AL33" s="52"/>
      <c r="AM33" s="52"/>
      <c r="AN33" s="52"/>
      <c r="AO33" s="52"/>
      <c r="AP33" s="4"/>
      <c r="AQ33" s="52" t="str">
        <f>IF(TITLE_NUMBER_PR_CHANGE="",IF(TITLE_NUMBER_PR="","",TITLE_NUMBER_PR),TITLE_NUMBER_PR_CHANGE)</f>
        <v>И.ОР-27042024-005, И.ОР-26042024-020</v>
      </c>
      <c r="AR33" s="52"/>
      <c r="AS33" s="52"/>
      <c r="AT33" s="52"/>
      <c r="AU33" s="52"/>
      <c r="AV33" s="52"/>
      <c r="AW33" s="4"/>
      <c r="AX33" s="52" t="str">
        <f>IF(TITLE_NUMBER_PR_CHANGE="",IF(TITLE_NUMBER_PR="","",TITLE_NUMBER_PR),TITLE_NUMBER_PR_CHANGE)</f>
        <v>И.ОР-27042024-005, И.ОР-26042024-020</v>
      </c>
      <c r="AY33" s="52"/>
      <c r="AZ33" s="52"/>
      <c r="BA33" s="52"/>
      <c r="BB33" s="52"/>
      <c r="BC33" s="52"/>
      <c r="BD33" s="4"/>
      <c r="BE33" s="52" t="str">
        <f>IF(TITLE_NUMBER_PR_CHANGE="",IF(TITLE_NUMBER_PR="","",TITLE_NUMBER_PR),TITLE_NUMBER_PR_CHANGE)</f>
        <v>И.ОР-27042024-005, И.ОР-26042024-020</v>
      </c>
      <c r="BF33" s="52"/>
      <c r="BG33" s="52"/>
      <c r="BH33" s="52"/>
      <c r="BI33" s="52"/>
      <c r="BJ33" s="52"/>
      <c r="BK33" s="4"/>
      <c r="BL33" s="52" t="str">
        <f>IF(TITLE_NUMBER_PR_CHANGE="",IF(TITLE_NUMBER_PR="","",TITLE_NUMBER_PR),TITLE_NUMBER_PR_CHANGE)</f>
        <v>И.ОР-27042024-005, И.ОР-26042024-020</v>
      </c>
      <c r="BM33" s="52"/>
      <c r="BN33" s="52"/>
      <c r="BO33" s="52"/>
      <c r="BP33" s="52"/>
      <c r="BQ33" s="52"/>
      <c r="BR33" s="4"/>
      <c r="BS33" s="52" t="str">
        <f>IF(TITLE_NUMBER_PR_CHANGE="",IF(TITLE_NUMBER_PR="","",TITLE_NUMBER_PR),TITLE_NUMBER_PR_CHANGE)</f>
        <v>И.ОР-27042024-005, И.ОР-26042024-020</v>
      </c>
      <c r="BT33" s="52"/>
      <c r="BU33" s="52"/>
      <c r="BV33" s="52"/>
      <c r="BW33" s="52"/>
      <c r="BX33" s="52"/>
      <c r="BY33" s="4"/>
      <c r="BZ33" s="52" t="str">
        <f>IF(TITLE_NUMBER_PR_CHANGE="",IF(TITLE_NUMBER_PR="","",TITLE_NUMBER_PR),TITLE_NUMBER_PR_CHANGE)</f>
        <v>И.ОР-27042024-005, И.ОР-26042024-020</v>
      </c>
      <c r="CA33" s="52"/>
      <c r="CB33" s="52"/>
      <c r="CC33" s="52"/>
      <c r="CD33" s="52"/>
      <c r="CE33" s="52"/>
      <c r="CF33" s="4"/>
      <c r="CG33" s="52" t="str">
        <f>IF(TITLE_NUMBER_PR_CHANGE="",IF(TITLE_NUMBER_PR="","",TITLE_NUMBER_PR),TITLE_NUMBER_PR_CHANGE)</f>
        <v>И.ОР-27042024-005, И.ОР-26042024-020</v>
      </c>
      <c r="CH33" s="52"/>
      <c r="CI33" s="52"/>
      <c r="CJ33" s="52"/>
      <c r="CK33" s="52"/>
      <c r="CL33" s="52"/>
      <c r="CM33" s="4"/>
      <c r="CN33" s="52" t="str">
        <f>IF(TITLE_NUMBER_PR_CHANGE="",IF(TITLE_NUMBER_PR="","",TITLE_NUMBER_PR),TITLE_NUMBER_PR_CHANGE)</f>
        <v>И.ОР-27042024-005, И.ОР-26042024-020</v>
      </c>
      <c r="CO33" s="52"/>
      <c r="CP33" s="52"/>
      <c r="CQ33" s="52"/>
      <c r="CR33" s="52"/>
      <c r="CS33" s="52"/>
      <c r="CT33" s="4"/>
      <c r="CU33" s="52" t="str">
        <f>IF(TITLE_NUMBER_PR_CHANGE="",IF(TITLE_NUMBER_PR="","",TITLE_NUMBER_PR),TITLE_NUMBER_PR_CHANGE)</f>
        <v>И.ОР-27042024-005, И.ОР-26042024-020</v>
      </c>
      <c r="CV33" s="52"/>
      <c r="CW33" s="52"/>
      <c r="CX33" s="52"/>
      <c r="CY33" s="52"/>
      <c r="CZ33" s="52"/>
      <c r="DA33" s="4"/>
      <c r="DB33" s="52" t="str">
        <f>IF(TITLE_NUMBER_PR_CHANGE="",IF(TITLE_NUMBER_PR="","",TITLE_NUMBER_PR),TITLE_NUMBER_PR_CHANGE)</f>
        <v>И.ОР-27042024-005, И.ОР-26042024-020</v>
      </c>
      <c r="DC33" s="52"/>
      <c r="DD33" s="52"/>
      <c r="DE33" s="52"/>
      <c r="DF33" s="52"/>
      <c r="DG33" s="52"/>
      <c r="DH33" s="4"/>
      <c r="DI33" s="52" t="str">
        <f>IF(TITLE_NUMBER_PR_CHANGE="",IF(TITLE_NUMBER_PR="","",TITLE_NUMBER_PR),TITLE_NUMBER_PR_CHANGE)</f>
        <v>И.ОР-27042024-005, И.ОР-26042024-020</v>
      </c>
      <c r="DJ33" s="52"/>
      <c r="DK33" s="52"/>
      <c r="DL33" s="52"/>
      <c r="DM33" s="52"/>
      <c r="DN33" s="52"/>
      <c r="DO33" s="4"/>
      <c r="DP33" s="52" t="str">
        <f>IF(TITLE_NUMBER_PR_CHANGE="",IF(TITLE_NUMBER_PR="","",TITLE_NUMBER_PR),TITLE_NUMBER_PR_CHANGE)</f>
        <v>И.ОР-27042024-005, И.ОР-26042024-020</v>
      </c>
      <c r="DQ33" s="52"/>
      <c r="DR33" s="52"/>
      <c r="DS33" s="52"/>
      <c r="DT33" s="52"/>
      <c r="DU33" s="52"/>
      <c r="DV33" s="4"/>
      <c r="DW33" s="52" t="str">
        <f>IF(TITLE_NUMBER_PR_CHANGE="",IF(TITLE_NUMBER_PR="","",TITLE_NUMBER_PR),TITLE_NUMBER_PR_CHANGE)</f>
        <v>И.ОР-27042024-005, И.ОР-26042024-020</v>
      </c>
      <c r="DX33" s="52"/>
      <c r="DY33" s="52"/>
      <c r="DZ33" s="52"/>
      <c r="EA33" s="52"/>
      <c r="EB33" s="52"/>
      <c r="EC33" s="4"/>
      <c r="ED33" s="52" t="str">
        <f>IF(TITLE_NUMBER_PR_CHANGE="",IF(TITLE_NUMBER_PR="","",TITLE_NUMBER_PR),TITLE_NUMBER_PR_CHANGE)</f>
        <v>И.ОР-27042024-005, И.ОР-26042024-020</v>
      </c>
      <c r="EE33" s="52"/>
      <c r="EF33" s="52"/>
      <c r="EG33" s="52"/>
      <c r="EH33" s="52"/>
      <c r="EI33" s="52"/>
      <c r="EJ33" s="4"/>
      <c r="EK33" s="52" t="str">
        <f>IF(TITLE_NUMBER_PR_CHANGE="",IF(TITLE_NUMBER_PR="","",TITLE_NUMBER_PR),TITLE_NUMBER_PR_CHANGE)</f>
        <v>И.ОР-27042024-005, И.ОР-26042024-020</v>
      </c>
      <c r="EL33" s="52"/>
      <c r="EM33" s="52"/>
      <c r="EN33" s="52"/>
      <c r="EO33" s="52"/>
      <c r="EP33" s="52"/>
      <c r="EQ33" s="4"/>
      <c r="ER33" s="52" t="str">
        <f>IF(TITLE_NUMBER_PR_CHANGE="",IF(TITLE_NUMBER_PR="","",TITLE_NUMBER_PR),TITLE_NUMBER_PR_CHANGE)</f>
        <v>И.ОР-27042024-005, И.ОР-26042024-020</v>
      </c>
      <c r="ES33" s="52"/>
      <c r="ET33" s="52"/>
      <c r="EU33" s="52"/>
      <c r="EV33" s="52"/>
      <c r="EW33" s="52"/>
      <c r="EX33" s="4"/>
      <c r="EY33" s="52" t="str">
        <f>IF(TITLE_NUMBER_PR_CHANGE="",IF(TITLE_NUMBER_PR="","",TITLE_NUMBER_PR),TITLE_NUMBER_PR_CHANGE)</f>
        <v>И.ОР-27042024-005, И.ОР-26042024-020</v>
      </c>
      <c r="EZ33" s="52"/>
      <c r="FA33" s="52"/>
      <c r="FB33" s="52"/>
      <c r="FC33" s="52"/>
      <c r="FD33" s="52"/>
      <c r="FE33" s="4"/>
      <c r="FF33" s="52" t="str">
        <f>IF(TITLE_NUMBER_PR_CHANGE="",IF(TITLE_NUMBER_PR="","",TITLE_NUMBER_PR),TITLE_NUMBER_PR_CHANGE)</f>
        <v>И.ОР-27042024-005, И.ОР-26042024-020</v>
      </c>
      <c r="FG33" s="52"/>
      <c r="FH33" s="52"/>
      <c r="FI33" s="52"/>
      <c r="FJ33" s="52"/>
      <c r="FK33" s="52"/>
      <c r="FL33" s="4"/>
      <c r="FM33" s="52" t="str">
        <f>IF(TITLE_NUMBER_PR_CHANGE="",IF(TITLE_NUMBER_PR="","",TITLE_NUMBER_PR),TITLE_NUMBER_PR_CHANGE)</f>
        <v>И.ОР-27042024-005, И.ОР-26042024-020</v>
      </c>
      <c r="FN33" s="52"/>
      <c r="FO33" s="52"/>
      <c r="FP33" s="52"/>
      <c r="FQ33" s="52"/>
      <c r="FR33" s="52"/>
      <c r="FS33" s="4"/>
      <c r="FT33" s="52" t="str">
        <f>IF(TITLE_NUMBER_PR_CHANGE="",IF(TITLE_NUMBER_PR="","",TITLE_NUMBER_PR),TITLE_NUMBER_PR_CHANGE)</f>
        <v>И.ОР-27042024-005, И.ОР-26042024-020</v>
      </c>
      <c r="FU33" s="52"/>
      <c r="FV33" s="52"/>
      <c r="FW33" s="52"/>
      <c r="FX33" s="52"/>
      <c r="FY33" s="52"/>
      <c r="FZ33" s="4"/>
      <c r="GA33" s="52" t="str">
        <f>IF(TITLE_NUMBER_PR_CHANGE="",IF(TITLE_NUMBER_PR="","",TITLE_NUMBER_PR),TITLE_NUMBER_PR_CHANGE)</f>
        <v>И.ОР-27042024-005, И.ОР-26042024-020</v>
      </c>
      <c r="GB33" s="52"/>
      <c r="GC33" s="52"/>
      <c r="GD33" s="52"/>
      <c r="GE33" s="52"/>
      <c r="GF33" s="52"/>
      <c r="GG33" s="4"/>
      <c r="GH33" s="52" t="str">
        <f>IF(TITLE_NUMBER_PR_CHANGE="",IF(TITLE_NUMBER_PR="","",TITLE_NUMBER_PR),TITLE_NUMBER_PR_CHANGE)</f>
        <v>И.ОР-27042024-005, И.ОР-26042024-020</v>
      </c>
      <c r="GI33" s="52"/>
      <c r="GJ33" s="52"/>
      <c r="GK33" s="52"/>
      <c r="GL33" s="52"/>
      <c r="GM33" s="52"/>
      <c r="GN33" s="4"/>
      <c r="GO33" s="52" t="str">
        <f>IF(TITLE_NUMBER_PR_CHANGE="",IF(TITLE_NUMBER_PR="","",TITLE_NUMBER_PR),TITLE_NUMBER_PR_CHANGE)</f>
        <v>И.ОР-27042024-005, И.ОР-26042024-020</v>
      </c>
      <c r="GP33" s="52"/>
      <c r="GQ33" s="52"/>
      <c r="GR33" s="52"/>
      <c r="GS33" s="52"/>
      <c r="GT33" s="52"/>
      <c r="GU33" s="4"/>
      <c r="GV33" s="52" t="str">
        <f>IF(TITLE_NUMBER_PR_CHANGE="",IF(TITLE_NUMBER_PR="","",TITLE_NUMBER_PR),TITLE_NUMBER_PR_CHANGE)</f>
        <v>И.ОР-27042024-005, И.ОР-26042024-020</v>
      </c>
      <c r="GW33" s="52"/>
      <c r="GX33" s="52"/>
      <c r="GY33" s="52"/>
      <c r="GZ33" s="52"/>
      <c r="HA33" s="52"/>
      <c r="HB33" s="4"/>
      <c r="HC33" s="52" t="str">
        <f>IF(TITLE_NUMBER_PR_CHANGE="",IF(TITLE_NUMBER_PR="","",TITLE_NUMBER_PR),TITLE_NUMBER_PR_CHANGE)</f>
        <v>И.ОР-27042024-005, И.ОР-26042024-020</v>
      </c>
      <c r="HD33" s="52"/>
      <c r="HE33" s="52"/>
      <c r="HF33" s="52"/>
      <c r="HG33" s="52"/>
      <c r="HH33" s="52"/>
      <c r="HI33" s="4"/>
      <c r="HJ33" s="52" t="str">
        <f>IF(TITLE_NUMBER_PR_CHANGE="",IF(TITLE_NUMBER_PR="","",TITLE_NUMBER_PR),TITLE_NUMBER_PR_CHANGE)</f>
        <v>И.ОР-27042024-005, И.ОР-26042024-020</v>
      </c>
      <c r="HK33" s="52"/>
      <c r="HL33" s="52"/>
      <c r="HM33" s="52"/>
      <c r="HN33" s="52"/>
      <c r="HO33" s="52"/>
      <c r="HP33" s="4"/>
      <c r="HQ33" s="52" t="str">
        <f>IF(TITLE_NUMBER_PR_CHANGE="",IF(TITLE_NUMBER_PR="","",TITLE_NUMBER_PR),TITLE_NUMBER_PR_CHANGE)</f>
        <v>И.ОР-27042024-005, И.ОР-26042024-020</v>
      </c>
      <c r="HR33" s="52"/>
      <c r="HS33" s="52"/>
      <c r="HT33" s="52"/>
      <c r="HU33" s="52"/>
      <c r="HV33" s="52"/>
      <c r="HW33" s="4"/>
      <c r="HX33" s="5"/>
      <c r="HY33" s="5"/>
      <c r="HZ33" s="5"/>
      <c r="IA33" s="5"/>
      <c r="IB33" s="5"/>
    </row>
    <row r="34" spans="1:236" s="154" customFormat="1" ht="0.75" customHeight="1">
      <c r="A34" s="150"/>
      <c r="B34" s="150"/>
      <c r="C34" s="150"/>
      <c r="D34" s="150"/>
      <c r="E34" s="150"/>
      <c r="F34" s="150"/>
      <c r="G34" s="150"/>
      <c r="H34" s="150"/>
      <c r="I34" s="150"/>
      <c r="J34" s="150"/>
      <c r="K34" s="150"/>
      <c r="L34" s="87"/>
      <c r="M34" s="150"/>
      <c r="N34" s="150"/>
      <c r="O34" s="150"/>
      <c r="S34" s="4"/>
      <c r="T34" s="4"/>
      <c r="U34" s="157"/>
      <c r="V34" s="4"/>
      <c r="W34" s="4"/>
      <c r="X34" s="4"/>
      <c r="Y34" s="4"/>
      <c r="Z34" s="4"/>
      <c r="AA34" s="4"/>
      <c r="AB34" s="37" t="s">
        <v>95</v>
      </c>
      <c r="AC34" s="4"/>
      <c r="AD34" s="4"/>
      <c r="AE34" s="4"/>
      <c r="AF34" s="4"/>
      <c r="AG34" s="4"/>
      <c r="AH34" s="4"/>
      <c r="AI34" s="37" t="s">
        <v>95</v>
      </c>
      <c r="AJ34" s="4"/>
      <c r="AK34" s="4"/>
      <c r="AL34" s="4"/>
      <c r="AM34" s="4"/>
      <c r="AN34" s="4"/>
      <c r="AO34" s="4"/>
      <c r="AP34" s="37" t="s">
        <v>95</v>
      </c>
      <c r="AQ34" s="4"/>
      <c r="AR34" s="4"/>
      <c r="AS34" s="4"/>
      <c r="AT34" s="4"/>
      <c r="AU34" s="4"/>
      <c r="AV34" s="4"/>
      <c r="AW34" s="37" t="s">
        <v>95</v>
      </c>
      <c r="AX34" s="4"/>
      <c r="AY34" s="4"/>
      <c r="AZ34" s="4"/>
      <c r="BA34" s="4"/>
      <c r="BB34" s="4"/>
      <c r="BC34" s="4"/>
      <c r="BD34" s="37" t="s">
        <v>95</v>
      </c>
      <c r="BE34" s="4"/>
      <c r="BF34" s="4"/>
      <c r="BG34" s="4"/>
      <c r="BH34" s="4"/>
      <c r="BI34" s="4"/>
      <c r="BJ34" s="4"/>
      <c r="BK34" s="37" t="s">
        <v>95</v>
      </c>
      <c r="BL34" s="4"/>
      <c r="BM34" s="4"/>
      <c r="BN34" s="4"/>
      <c r="BO34" s="4"/>
      <c r="BP34" s="4"/>
      <c r="BQ34" s="4"/>
      <c r="BR34" s="37" t="s">
        <v>95</v>
      </c>
      <c r="BS34" s="4"/>
      <c r="BT34" s="4"/>
      <c r="BU34" s="4"/>
      <c r="BV34" s="4"/>
      <c r="BW34" s="4"/>
      <c r="BX34" s="4"/>
      <c r="BY34" s="37" t="s">
        <v>95</v>
      </c>
      <c r="BZ34" s="4"/>
      <c r="CA34" s="4"/>
      <c r="CB34" s="4"/>
      <c r="CC34" s="4"/>
      <c r="CD34" s="4"/>
      <c r="CE34" s="4"/>
      <c r="CF34" s="37" t="s">
        <v>95</v>
      </c>
      <c r="CG34" s="4"/>
      <c r="CH34" s="4"/>
      <c r="CI34" s="4"/>
      <c r="CJ34" s="4"/>
      <c r="CK34" s="4"/>
      <c r="CL34" s="4"/>
      <c r="CM34" s="37" t="s">
        <v>95</v>
      </c>
      <c r="CN34" s="4"/>
      <c r="CO34" s="4"/>
      <c r="CP34" s="4"/>
      <c r="CQ34" s="4"/>
      <c r="CR34" s="4"/>
      <c r="CS34" s="4"/>
      <c r="CT34" s="37" t="s">
        <v>95</v>
      </c>
      <c r="CU34" s="4"/>
      <c r="CV34" s="4"/>
      <c r="CW34" s="4"/>
      <c r="CX34" s="4"/>
      <c r="CY34" s="4"/>
      <c r="CZ34" s="4"/>
      <c r="DA34" s="37" t="s">
        <v>95</v>
      </c>
      <c r="DB34" s="4"/>
      <c r="DC34" s="4"/>
      <c r="DD34" s="4"/>
      <c r="DE34" s="4"/>
      <c r="DF34" s="4"/>
      <c r="DG34" s="4"/>
      <c r="DH34" s="37" t="s">
        <v>95</v>
      </c>
      <c r="DI34" s="4"/>
      <c r="DJ34" s="4"/>
      <c r="DK34" s="4"/>
      <c r="DL34" s="4"/>
      <c r="DM34" s="4"/>
      <c r="DN34" s="4"/>
      <c r="DO34" s="37" t="s">
        <v>95</v>
      </c>
      <c r="DP34" s="4"/>
      <c r="DQ34" s="4"/>
      <c r="DR34" s="4"/>
      <c r="DS34" s="4"/>
      <c r="DT34" s="4"/>
      <c r="DU34" s="4"/>
      <c r="DV34" s="37" t="s">
        <v>95</v>
      </c>
      <c r="DW34" s="4"/>
      <c r="DX34" s="4"/>
      <c r="DY34" s="4"/>
      <c r="DZ34" s="4"/>
      <c r="EA34" s="4"/>
      <c r="EB34" s="4"/>
      <c r="EC34" s="37" t="s">
        <v>95</v>
      </c>
      <c r="ED34" s="4"/>
      <c r="EE34" s="4"/>
      <c r="EF34" s="4"/>
      <c r="EG34" s="4"/>
      <c r="EH34" s="4"/>
      <c r="EI34" s="4"/>
      <c r="EJ34" s="37" t="s">
        <v>95</v>
      </c>
      <c r="EK34" s="4"/>
      <c r="EL34" s="4"/>
      <c r="EM34" s="4"/>
      <c r="EN34" s="4"/>
      <c r="EO34" s="4"/>
      <c r="EP34" s="4"/>
      <c r="EQ34" s="37" t="s">
        <v>95</v>
      </c>
      <c r="ER34" s="4"/>
      <c r="ES34" s="4"/>
      <c r="ET34" s="4"/>
      <c r="EU34" s="4"/>
      <c r="EV34" s="4"/>
      <c r="EW34" s="4"/>
      <c r="EX34" s="37" t="s">
        <v>95</v>
      </c>
      <c r="EY34" s="4"/>
      <c r="EZ34" s="4"/>
      <c r="FA34" s="4"/>
      <c r="FB34" s="4"/>
      <c r="FC34" s="4"/>
      <c r="FD34" s="4"/>
      <c r="FE34" s="37" t="s">
        <v>95</v>
      </c>
      <c r="FF34" s="4"/>
      <c r="FG34" s="4"/>
      <c r="FH34" s="4"/>
      <c r="FI34" s="4"/>
      <c r="FJ34" s="4"/>
      <c r="FK34" s="4"/>
      <c r="FL34" s="37" t="s">
        <v>95</v>
      </c>
      <c r="FM34" s="4"/>
      <c r="FN34" s="4"/>
      <c r="FO34" s="4"/>
      <c r="FP34" s="4"/>
      <c r="FQ34" s="4"/>
      <c r="FR34" s="4"/>
      <c r="FS34" s="37" t="s">
        <v>95</v>
      </c>
      <c r="FT34" s="4"/>
      <c r="FU34" s="4"/>
      <c r="FV34" s="4"/>
      <c r="FW34" s="4"/>
      <c r="FX34" s="4"/>
      <c r="FY34" s="4"/>
      <c r="FZ34" s="37" t="s">
        <v>95</v>
      </c>
      <c r="GA34" s="4"/>
      <c r="GB34" s="4"/>
      <c r="GC34" s="4"/>
      <c r="GD34" s="4"/>
      <c r="GE34" s="4"/>
      <c r="GF34" s="4"/>
      <c r="GG34" s="37" t="s">
        <v>95</v>
      </c>
      <c r="GH34" s="4"/>
      <c r="GI34" s="4"/>
      <c r="GJ34" s="4"/>
      <c r="GK34" s="4"/>
      <c r="GL34" s="4"/>
      <c r="GM34" s="4"/>
      <c r="GN34" s="37" t="s">
        <v>95</v>
      </c>
      <c r="GO34" s="4"/>
      <c r="GP34" s="4"/>
      <c r="GQ34" s="4"/>
      <c r="GR34" s="4"/>
      <c r="GS34" s="4"/>
      <c r="GT34" s="4"/>
      <c r="GU34" s="37" t="s">
        <v>95</v>
      </c>
      <c r="GV34" s="4"/>
      <c r="GW34" s="4"/>
      <c r="GX34" s="4"/>
      <c r="GY34" s="4"/>
      <c r="GZ34" s="4"/>
      <c r="HA34" s="4"/>
      <c r="HB34" s="37" t="s">
        <v>95</v>
      </c>
      <c r="HC34" s="4"/>
      <c r="HD34" s="4"/>
      <c r="HE34" s="4"/>
      <c r="HF34" s="4"/>
      <c r="HG34" s="4"/>
      <c r="HH34" s="4"/>
      <c r="HI34" s="37" t="s">
        <v>95</v>
      </c>
      <c r="HJ34" s="4"/>
      <c r="HK34" s="4"/>
      <c r="HL34" s="4"/>
      <c r="HM34" s="4"/>
      <c r="HN34" s="4"/>
      <c r="HO34" s="4"/>
      <c r="HP34" s="37" t="s">
        <v>95</v>
      </c>
      <c r="HQ34" s="4"/>
      <c r="HR34" s="4"/>
      <c r="HS34" s="4"/>
      <c r="HT34" s="4"/>
      <c r="HU34" s="4"/>
      <c r="HV34" s="4"/>
      <c r="HW34" s="37" t="s">
        <v>95</v>
      </c>
      <c r="HX34" s="5"/>
      <c r="HY34" s="5"/>
      <c r="HZ34" s="5"/>
      <c r="IA34" s="5"/>
      <c r="IB34" s="5"/>
    </row>
    <row r="35" spans="1:236" ht="14.25" customHeight="1">
      <c r="Q35" s="14"/>
      <c r="R35" s="14"/>
      <c r="S35" s="151"/>
      <c r="T35" s="15"/>
      <c r="U35" s="158"/>
      <c r="V35" s="159"/>
      <c r="W35" s="159"/>
      <c r="X35" s="159"/>
      <c r="Y35" s="159"/>
      <c r="Z35" s="159"/>
      <c r="AA35" s="159"/>
      <c r="AB35" s="159"/>
      <c r="AC35" s="159"/>
      <c r="AD35" s="159"/>
      <c r="AE35" s="159"/>
      <c r="AF35" s="159"/>
      <c r="AG35" s="159"/>
      <c r="AH35" s="159"/>
      <c r="AI35" s="159"/>
      <c r="AJ35" s="159" t="s">
        <v>0</v>
      </c>
      <c r="AK35" s="159"/>
      <c r="AL35" s="159"/>
      <c r="AM35" s="159"/>
      <c r="AN35" s="159"/>
      <c r="AO35" s="159"/>
      <c r="AP35" s="159"/>
      <c r="AQ35" s="159" t="s">
        <v>0</v>
      </c>
      <c r="AR35" s="159"/>
      <c r="AS35" s="159"/>
      <c r="AT35" s="159"/>
      <c r="AU35" s="159"/>
      <c r="AV35" s="159"/>
      <c r="AW35" s="159"/>
      <c r="AX35" s="159" t="s">
        <v>0</v>
      </c>
      <c r="AY35" s="159"/>
      <c r="AZ35" s="159"/>
      <c r="BA35" s="159"/>
      <c r="BB35" s="159"/>
      <c r="BC35" s="159"/>
      <c r="BD35" s="159"/>
      <c r="BE35" s="159" t="s">
        <v>0</v>
      </c>
      <c r="BF35" s="159"/>
      <c r="BG35" s="159"/>
      <c r="BH35" s="159"/>
      <c r="BI35" s="159"/>
      <c r="BJ35" s="159"/>
      <c r="BK35" s="159"/>
      <c r="BL35" s="159" t="s">
        <v>0</v>
      </c>
      <c r="BM35" s="159"/>
      <c r="BN35" s="159"/>
      <c r="BO35" s="159"/>
      <c r="BP35" s="159"/>
      <c r="BQ35" s="159"/>
      <c r="BR35" s="159"/>
      <c r="BS35" s="159" t="s">
        <v>0</v>
      </c>
      <c r="BT35" s="159"/>
      <c r="BU35" s="159"/>
      <c r="BV35" s="159"/>
      <c r="BW35" s="159"/>
      <c r="BX35" s="159"/>
      <c r="BY35" s="159"/>
      <c r="BZ35" s="159" t="s">
        <v>0</v>
      </c>
      <c r="CA35" s="159"/>
      <c r="CB35" s="159"/>
      <c r="CC35" s="159"/>
      <c r="CD35" s="159"/>
      <c r="CE35" s="159"/>
      <c r="CF35" s="159"/>
      <c r="CG35" s="159" t="s">
        <v>0</v>
      </c>
      <c r="CH35" s="159"/>
      <c r="CI35" s="159"/>
      <c r="CJ35" s="159"/>
      <c r="CK35" s="159"/>
      <c r="CL35" s="159"/>
      <c r="CM35" s="159"/>
      <c r="CN35" s="159" t="s">
        <v>0</v>
      </c>
      <c r="CO35" s="159"/>
      <c r="CP35" s="159"/>
      <c r="CQ35" s="159"/>
      <c r="CR35" s="159"/>
      <c r="CS35" s="159"/>
      <c r="CT35" s="159"/>
      <c r="CU35" s="159" t="s">
        <v>0</v>
      </c>
      <c r="CV35" s="159"/>
      <c r="CW35" s="159"/>
      <c r="CX35" s="159"/>
      <c r="CY35" s="159"/>
      <c r="CZ35" s="159"/>
      <c r="DA35" s="159"/>
      <c r="DB35" s="159" t="s">
        <v>0</v>
      </c>
      <c r="DC35" s="159"/>
      <c r="DD35" s="159"/>
      <c r="DE35" s="159"/>
      <c r="DF35" s="159"/>
      <c r="DG35" s="159"/>
      <c r="DH35" s="159"/>
      <c r="DI35" s="159" t="s">
        <v>0</v>
      </c>
      <c r="DJ35" s="159"/>
      <c r="DK35" s="159"/>
      <c r="DL35" s="159"/>
      <c r="DM35" s="159"/>
      <c r="DN35" s="159"/>
      <c r="DO35" s="159"/>
      <c r="DP35" s="159" t="s">
        <v>0</v>
      </c>
      <c r="DQ35" s="159"/>
      <c r="DR35" s="159"/>
      <c r="DS35" s="159"/>
      <c r="DT35" s="159"/>
      <c r="DU35" s="159"/>
      <c r="DV35" s="159"/>
      <c r="DW35" s="159" t="s">
        <v>0</v>
      </c>
      <c r="DX35" s="159"/>
      <c r="DY35" s="159"/>
      <c r="DZ35" s="159"/>
      <c r="EA35" s="159"/>
      <c r="EB35" s="159"/>
      <c r="EC35" s="159"/>
      <c r="ED35" s="159" t="s">
        <v>0</v>
      </c>
      <c r="EE35" s="159"/>
      <c r="EF35" s="159"/>
      <c r="EG35" s="159"/>
      <c r="EH35" s="159"/>
      <c r="EI35" s="159"/>
      <c r="EJ35" s="159"/>
      <c r="EK35" s="159" t="s">
        <v>0</v>
      </c>
      <c r="EL35" s="159"/>
      <c r="EM35" s="159"/>
      <c r="EN35" s="159"/>
      <c r="EO35" s="159"/>
      <c r="EP35" s="159"/>
      <c r="EQ35" s="159"/>
      <c r="ER35" s="159" t="s">
        <v>0</v>
      </c>
      <c r="ES35" s="159"/>
      <c r="ET35" s="159"/>
      <c r="EU35" s="159"/>
      <c r="EV35" s="159"/>
      <c r="EW35" s="159"/>
      <c r="EX35" s="159"/>
      <c r="EY35" s="159" t="s">
        <v>0</v>
      </c>
      <c r="EZ35" s="159"/>
      <c r="FA35" s="159"/>
      <c r="FB35" s="159"/>
      <c r="FC35" s="159"/>
      <c r="FD35" s="159"/>
      <c r="FE35" s="159"/>
      <c r="FF35" s="159" t="s">
        <v>0</v>
      </c>
      <c r="FG35" s="159"/>
      <c r="FH35" s="159"/>
      <c r="FI35" s="159"/>
      <c r="FJ35" s="159"/>
      <c r="FK35" s="159"/>
      <c r="FL35" s="159"/>
      <c r="FM35" s="159" t="s">
        <v>0</v>
      </c>
      <c r="FN35" s="159"/>
      <c r="FO35" s="159"/>
      <c r="FP35" s="159"/>
      <c r="FQ35" s="159"/>
      <c r="FR35" s="159"/>
      <c r="FS35" s="159"/>
      <c r="FT35" s="159" t="s">
        <v>0</v>
      </c>
      <c r="FU35" s="159"/>
      <c r="FV35" s="159"/>
      <c r="FW35" s="159"/>
      <c r="FX35" s="159"/>
      <c r="FY35" s="159"/>
      <c r="FZ35" s="159"/>
      <c r="GA35" s="159" t="s">
        <v>0</v>
      </c>
      <c r="GB35" s="159"/>
      <c r="GC35" s="159"/>
      <c r="GD35" s="159"/>
      <c r="GE35" s="159"/>
      <c r="GF35" s="159"/>
      <c r="GG35" s="159"/>
      <c r="GH35" s="159" t="s">
        <v>0</v>
      </c>
      <c r="GI35" s="159"/>
      <c r="GJ35" s="159"/>
      <c r="GK35" s="159"/>
      <c r="GL35" s="159"/>
      <c r="GM35" s="159"/>
      <c r="GN35" s="159"/>
      <c r="GO35" s="159" t="s">
        <v>0</v>
      </c>
      <c r="GP35" s="159"/>
      <c r="GQ35" s="159"/>
      <c r="GR35" s="159"/>
      <c r="GS35" s="159"/>
      <c r="GT35" s="159"/>
      <c r="GU35" s="159"/>
      <c r="GV35" s="159" t="s">
        <v>0</v>
      </c>
      <c r="GW35" s="159"/>
      <c r="GX35" s="159"/>
      <c r="GY35" s="159"/>
      <c r="GZ35" s="159"/>
      <c r="HA35" s="159"/>
      <c r="HB35" s="159"/>
      <c r="HC35" s="159" t="s">
        <v>0</v>
      </c>
      <c r="HD35" s="159"/>
      <c r="HE35" s="159"/>
      <c r="HF35" s="159"/>
      <c r="HG35" s="159"/>
      <c r="HH35" s="159"/>
      <c r="HI35" s="159"/>
      <c r="HJ35" s="159" t="s">
        <v>0</v>
      </c>
      <c r="HK35" s="159"/>
      <c r="HL35" s="159"/>
      <c r="HM35" s="159"/>
      <c r="HN35" s="159"/>
      <c r="HO35" s="159"/>
      <c r="HP35" s="159"/>
      <c r="HQ35" s="159" t="s">
        <v>0</v>
      </c>
      <c r="HR35" s="159"/>
      <c r="HS35" s="159"/>
      <c r="HT35" s="159"/>
      <c r="HU35" s="159"/>
      <c r="HV35" s="159"/>
      <c r="HW35" s="159"/>
    </row>
    <row r="36" spans="1:236" ht="14.25" customHeight="1">
      <c r="Q36" s="14"/>
      <c r="R36" s="14"/>
      <c r="S36" s="160" t="s">
        <v>1</v>
      </c>
      <c r="T36" s="160"/>
      <c r="U36" s="160"/>
      <c r="V36" s="160"/>
      <c r="W36" s="160"/>
      <c r="X36" s="160"/>
      <c r="Y36" s="160"/>
      <c r="Z36" s="160"/>
      <c r="AA36" s="160"/>
      <c r="AB36" s="160"/>
      <c r="AC36" s="160"/>
      <c r="AD36" s="160"/>
      <c r="AE36" s="160"/>
      <c r="AF36" s="160"/>
      <c r="AG36" s="160"/>
      <c r="AH36" s="160"/>
      <c r="AI36" s="160"/>
      <c r="AJ36" s="160" t="s">
        <v>1</v>
      </c>
      <c r="AK36" s="160"/>
      <c r="AL36" s="160"/>
      <c r="AM36" s="160"/>
      <c r="AN36" s="160"/>
      <c r="AO36" s="160"/>
      <c r="AP36" s="160"/>
      <c r="AQ36" s="160" t="s">
        <v>1</v>
      </c>
      <c r="AR36" s="160"/>
      <c r="AS36" s="160"/>
      <c r="AT36" s="160"/>
      <c r="AU36" s="160"/>
      <c r="AV36" s="160"/>
      <c r="AW36" s="160"/>
      <c r="AX36" s="160" t="s">
        <v>1</v>
      </c>
      <c r="AY36" s="160"/>
      <c r="AZ36" s="160"/>
      <c r="BA36" s="160"/>
      <c r="BB36" s="160"/>
      <c r="BC36" s="160"/>
      <c r="BD36" s="160"/>
      <c r="BE36" s="160" t="s">
        <v>1</v>
      </c>
      <c r="BF36" s="160"/>
      <c r="BG36" s="160"/>
      <c r="BH36" s="160"/>
      <c r="BI36" s="160"/>
      <c r="BJ36" s="160"/>
      <c r="BK36" s="160"/>
      <c r="BL36" s="160" t="s">
        <v>1</v>
      </c>
      <c r="BM36" s="160"/>
      <c r="BN36" s="160"/>
      <c r="BO36" s="160"/>
      <c r="BP36" s="160"/>
      <c r="BQ36" s="160"/>
      <c r="BR36" s="160"/>
      <c r="BS36" s="160" t="s">
        <v>1</v>
      </c>
      <c r="BT36" s="160"/>
      <c r="BU36" s="160"/>
      <c r="BV36" s="160"/>
      <c r="BW36" s="160"/>
      <c r="BX36" s="160"/>
      <c r="BY36" s="160"/>
      <c r="BZ36" s="160" t="s">
        <v>1</v>
      </c>
      <c r="CA36" s="160"/>
      <c r="CB36" s="160"/>
      <c r="CC36" s="160"/>
      <c r="CD36" s="160"/>
      <c r="CE36" s="160"/>
      <c r="CF36" s="160"/>
      <c r="CG36" s="160" t="s">
        <v>1</v>
      </c>
      <c r="CH36" s="160"/>
      <c r="CI36" s="160"/>
      <c r="CJ36" s="160"/>
      <c r="CK36" s="160"/>
      <c r="CL36" s="160"/>
      <c r="CM36" s="160"/>
      <c r="CN36" s="160" t="s">
        <v>1</v>
      </c>
      <c r="CO36" s="160"/>
      <c r="CP36" s="160"/>
      <c r="CQ36" s="160"/>
      <c r="CR36" s="160"/>
      <c r="CS36" s="160"/>
      <c r="CT36" s="160"/>
      <c r="CU36" s="160" t="s">
        <v>1</v>
      </c>
      <c r="CV36" s="160"/>
      <c r="CW36" s="160"/>
      <c r="CX36" s="160"/>
      <c r="CY36" s="160"/>
      <c r="CZ36" s="160"/>
      <c r="DA36" s="160"/>
      <c r="DB36" s="160" t="s">
        <v>1</v>
      </c>
      <c r="DC36" s="160"/>
      <c r="DD36" s="160"/>
      <c r="DE36" s="160"/>
      <c r="DF36" s="160"/>
      <c r="DG36" s="160"/>
      <c r="DH36" s="160"/>
      <c r="DI36" s="160" t="s">
        <v>1</v>
      </c>
      <c r="DJ36" s="160"/>
      <c r="DK36" s="160"/>
      <c r="DL36" s="160"/>
      <c r="DM36" s="160"/>
      <c r="DN36" s="160"/>
      <c r="DO36" s="160"/>
      <c r="DP36" s="160" t="s">
        <v>1</v>
      </c>
      <c r="DQ36" s="160"/>
      <c r="DR36" s="160"/>
      <c r="DS36" s="160"/>
      <c r="DT36" s="160"/>
      <c r="DU36" s="160"/>
      <c r="DV36" s="160"/>
      <c r="DW36" s="160" t="s">
        <v>1</v>
      </c>
      <c r="DX36" s="160"/>
      <c r="DY36" s="160"/>
      <c r="DZ36" s="160"/>
      <c r="EA36" s="160"/>
      <c r="EB36" s="160"/>
      <c r="EC36" s="160"/>
      <c r="ED36" s="160" t="s">
        <v>1</v>
      </c>
      <c r="EE36" s="160"/>
      <c r="EF36" s="160"/>
      <c r="EG36" s="160"/>
      <c r="EH36" s="160"/>
      <c r="EI36" s="160"/>
      <c r="EJ36" s="160"/>
      <c r="EK36" s="160" t="s">
        <v>1</v>
      </c>
      <c r="EL36" s="160"/>
      <c r="EM36" s="160"/>
      <c r="EN36" s="160"/>
      <c r="EO36" s="160"/>
      <c r="EP36" s="160"/>
      <c r="EQ36" s="160"/>
      <c r="ER36" s="160" t="s">
        <v>1</v>
      </c>
      <c r="ES36" s="160"/>
      <c r="ET36" s="160"/>
      <c r="EU36" s="160"/>
      <c r="EV36" s="160"/>
      <c r="EW36" s="160"/>
      <c r="EX36" s="160"/>
      <c r="EY36" s="160" t="s">
        <v>1</v>
      </c>
      <c r="EZ36" s="160"/>
      <c r="FA36" s="160"/>
      <c r="FB36" s="160"/>
      <c r="FC36" s="160"/>
      <c r="FD36" s="160"/>
      <c r="FE36" s="160"/>
      <c r="FF36" s="160" t="s">
        <v>1</v>
      </c>
      <c r="FG36" s="160"/>
      <c r="FH36" s="160"/>
      <c r="FI36" s="160"/>
      <c r="FJ36" s="160"/>
      <c r="FK36" s="160"/>
      <c r="FL36" s="160"/>
      <c r="FM36" s="160" t="s">
        <v>1</v>
      </c>
      <c r="FN36" s="160"/>
      <c r="FO36" s="160"/>
      <c r="FP36" s="160"/>
      <c r="FQ36" s="160"/>
      <c r="FR36" s="160"/>
      <c r="FS36" s="160"/>
      <c r="FT36" s="160" t="s">
        <v>1</v>
      </c>
      <c r="FU36" s="160"/>
      <c r="FV36" s="160"/>
      <c r="FW36" s="160"/>
      <c r="FX36" s="160"/>
      <c r="FY36" s="160"/>
      <c r="FZ36" s="160"/>
      <c r="GA36" s="160" t="s">
        <v>1</v>
      </c>
      <c r="GB36" s="160"/>
      <c r="GC36" s="160"/>
      <c r="GD36" s="160"/>
      <c r="GE36" s="160"/>
      <c r="GF36" s="160"/>
      <c r="GG36" s="160"/>
      <c r="GH36" s="160" t="s">
        <v>1</v>
      </c>
      <c r="GI36" s="160"/>
      <c r="GJ36" s="160"/>
      <c r="GK36" s="160"/>
      <c r="GL36" s="160"/>
      <c r="GM36" s="160"/>
      <c r="GN36" s="160"/>
      <c r="GO36" s="160" t="s">
        <v>1</v>
      </c>
      <c r="GP36" s="160"/>
      <c r="GQ36" s="160"/>
      <c r="GR36" s="160"/>
      <c r="GS36" s="160"/>
      <c r="GT36" s="160"/>
      <c r="GU36" s="160"/>
      <c r="GV36" s="160" t="s">
        <v>1</v>
      </c>
      <c r="GW36" s="160"/>
      <c r="GX36" s="160"/>
      <c r="GY36" s="160"/>
      <c r="GZ36" s="160"/>
      <c r="HA36" s="160"/>
      <c r="HB36" s="160"/>
      <c r="HC36" s="160" t="s">
        <v>1</v>
      </c>
      <c r="HD36" s="160"/>
      <c r="HE36" s="160"/>
      <c r="HF36" s="160"/>
      <c r="HG36" s="160"/>
      <c r="HH36" s="160"/>
      <c r="HI36" s="160"/>
      <c r="HJ36" s="160" t="s">
        <v>1</v>
      </c>
      <c r="HK36" s="160"/>
      <c r="HL36" s="160"/>
      <c r="HM36" s="160"/>
      <c r="HN36" s="160"/>
      <c r="HO36" s="160"/>
      <c r="HP36" s="160"/>
      <c r="HQ36" s="160" t="s">
        <v>1</v>
      </c>
      <c r="HR36" s="160"/>
      <c r="HS36" s="160"/>
      <c r="HT36" s="160"/>
      <c r="HU36" s="160"/>
      <c r="HV36" s="160"/>
      <c r="HW36" s="160"/>
    </row>
    <row r="37" spans="1:236" ht="14.25" customHeight="1">
      <c r="Q37" s="14"/>
      <c r="R37" s="14"/>
      <c r="S37" s="161" t="s">
        <v>2</v>
      </c>
      <c r="T37" s="19" t="s">
        <v>96</v>
      </c>
      <c r="U37" s="162"/>
      <c r="V37" s="163" t="s">
        <v>97</v>
      </c>
      <c r="W37" s="164"/>
      <c r="X37" s="164"/>
      <c r="Y37" s="164"/>
      <c r="Z37" s="164"/>
      <c r="AA37" s="165"/>
      <c r="AB37" s="53" t="s">
        <v>98</v>
      </c>
      <c r="AC37" s="163" t="s">
        <v>97</v>
      </c>
      <c r="AD37" s="164"/>
      <c r="AE37" s="164"/>
      <c r="AF37" s="164"/>
      <c r="AG37" s="164"/>
      <c r="AH37" s="165"/>
      <c r="AI37" s="53" t="s">
        <v>99</v>
      </c>
      <c r="AJ37" s="163" t="s">
        <v>97</v>
      </c>
      <c r="AK37" s="164"/>
      <c r="AL37" s="164"/>
      <c r="AM37" s="164"/>
      <c r="AN37" s="164"/>
      <c r="AO37" s="165"/>
      <c r="AP37" s="53" t="s">
        <v>98</v>
      </c>
      <c r="AQ37" s="163" t="s">
        <v>97</v>
      </c>
      <c r="AR37" s="164"/>
      <c r="AS37" s="164"/>
      <c r="AT37" s="164"/>
      <c r="AU37" s="164"/>
      <c r="AV37" s="165"/>
      <c r="AW37" s="53" t="s">
        <v>98</v>
      </c>
      <c r="AX37" s="163" t="s">
        <v>97</v>
      </c>
      <c r="AY37" s="164"/>
      <c r="AZ37" s="164"/>
      <c r="BA37" s="164"/>
      <c r="BB37" s="164"/>
      <c r="BC37" s="165"/>
      <c r="BD37" s="53" t="s">
        <v>98</v>
      </c>
      <c r="BE37" s="163" t="s">
        <v>97</v>
      </c>
      <c r="BF37" s="164"/>
      <c r="BG37" s="164"/>
      <c r="BH37" s="164"/>
      <c r="BI37" s="164"/>
      <c r="BJ37" s="165"/>
      <c r="BK37" s="53" t="s">
        <v>98</v>
      </c>
      <c r="BL37" s="163" t="s">
        <v>97</v>
      </c>
      <c r="BM37" s="164"/>
      <c r="BN37" s="164"/>
      <c r="BO37" s="164"/>
      <c r="BP37" s="164"/>
      <c r="BQ37" s="165"/>
      <c r="BR37" s="53" t="s">
        <v>98</v>
      </c>
      <c r="BS37" s="163" t="s">
        <v>97</v>
      </c>
      <c r="BT37" s="164"/>
      <c r="BU37" s="164"/>
      <c r="BV37" s="164"/>
      <c r="BW37" s="164"/>
      <c r="BX37" s="165"/>
      <c r="BY37" s="53" t="s">
        <v>98</v>
      </c>
      <c r="BZ37" s="163" t="s">
        <v>97</v>
      </c>
      <c r="CA37" s="164"/>
      <c r="CB37" s="164"/>
      <c r="CC37" s="164"/>
      <c r="CD37" s="164"/>
      <c r="CE37" s="165"/>
      <c r="CF37" s="53" t="s">
        <v>98</v>
      </c>
      <c r="CG37" s="163" t="s">
        <v>97</v>
      </c>
      <c r="CH37" s="164"/>
      <c r="CI37" s="164"/>
      <c r="CJ37" s="164"/>
      <c r="CK37" s="164"/>
      <c r="CL37" s="165"/>
      <c r="CM37" s="53" t="s">
        <v>98</v>
      </c>
      <c r="CN37" s="163" t="s">
        <v>97</v>
      </c>
      <c r="CO37" s="164"/>
      <c r="CP37" s="164"/>
      <c r="CQ37" s="164"/>
      <c r="CR37" s="164"/>
      <c r="CS37" s="165"/>
      <c r="CT37" s="53" t="s">
        <v>98</v>
      </c>
      <c r="CU37" s="163" t="s">
        <v>97</v>
      </c>
      <c r="CV37" s="164"/>
      <c r="CW37" s="164"/>
      <c r="CX37" s="164"/>
      <c r="CY37" s="164"/>
      <c r="CZ37" s="165"/>
      <c r="DA37" s="53" t="s">
        <v>98</v>
      </c>
      <c r="DB37" s="163" t="s">
        <v>97</v>
      </c>
      <c r="DC37" s="164"/>
      <c r="DD37" s="164"/>
      <c r="DE37" s="164"/>
      <c r="DF37" s="164"/>
      <c r="DG37" s="165"/>
      <c r="DH37" s="53" t="s">
        <v>98</v>
      </c>
      <c r="DI37" s="163" t="s">
        <v>97</v>
      </c>
      <c r="DJ37" s="164"/>
      <c r="DK37" s="164"/>
      <c r="DL37" s="164"/>
      <c r="DM37" s="164"/>
      <c r="DN37" s="165"/>
      <c r="DO37" s="53" t="s">
        <v>98</v>
      </c>
      <c r="DP37" s="163" t="s">
        <v>97</v>
      </c>
      <c r="DQ37" s="164"/>
      <c r="DR37" s="164"/>
      <c r="DS37" s="164"/>
      <c r="DT37" s="164"/>
      <c r="DU37" s="165"/>
      <c r="DV37" s="53" t="s">
        <v>98</v>
      </c>
      <c r="DW37" s="163" t="s">
        <v>97</v>
      </c>
      <c r="DX37" s="164"/>
      <c r="DY37" s="164"/>
      <c r="DZ37" s="164"/>
      <c r="EA37" s="164"/>
      <c r="EB37" s="165"/>
      <c r="EC37" s="53" t="s">
        <v>98</v>
      </c>
      <c r="ED37" s="163" t="s">
        <v>97</v>
      </c>
      <c r="EE37" s="164"/>
      <c r="EF37" s="164"/>
      <c r="EG37" s="164"/>
      <c r="EH37" s="164"/>
      <c r="EI37" s="165"/>
      <c r="EJ37" s="53" t="s">
        <v>98</v>
      </c>
      <c r="EK37" s="163" t="s">
        <v>97</v>
      </c>
      <c r="EL37" s="164"/>
      <c r="EM37" s="164"/>
      <c r="EN37" s="164"/>
      <c r="EO37" s="164"/>
      <c r="EP37" s="165"/>
      <c r="EQ37" s="53" t="s">
        <v>98</v>
      </c>
      <c r="ER37" s="163" t="s">
        <v>97</v>
      </c>
      <c r="ES37" s="164"/>
      <c r="ET37" s="164"/>
      <c r="EU37" s="164"/>
      <c r="EV37" s="164"/>
      <c r="EW37" s="165"/>
      <c r="EX37" s="53" t="s">
        <v>98</v>
      </c>
      <c r="EY37" s="163" t="s">
        <v>97</v>
      </c>
      <c r="EZ37" s="164"/>
      <c r="FA37" s="164"/>
      <c r="FB37" s="164"/>
      <c r="FC37" s="164"/>
      <c r="FD37" s="165"/>
      <c r="FE37" s="53" t="s">
        <v>98</v>
      </c>
      <c r="FF37" s="163" t="s">
        <v>97</v>
      </c>
      <c r="FG37" s="164"/>
      <c r="FH37" s="164"/>
      <c r="FI37" s="164"/>
      <c r="FJ37" s="164"/>
      <c r="FK37" s="165"/>
      <c r="FL37" s="53" t="s">
        <v>98</v>
      </c>
      <c r="FM37" s="163" t="s">
        <v>97</v>
      </c>
      <c r="FN37" s="164"/>
      <c r="FO37" s="164"/>
      <c r="FP37" s="164"/>
      <c r="FQ37" s="164"/>
      <c r="FR37" s="165"/>
      <c r="FS37" s="53" t="s">
        <v>98</v>
      </c>
      <c r="FT37" s="163" t="s">
        <v>97</v>
      </c>
      <c r="FU37" s="164"/>
      <c r="FV37" s="164"/>
      <c r="FW37" s="164"/>
      <c r="FX37" s="164"/>
      <c r="FY37" s="165"/>
      <c r="FZ37" s="53" t="s">
        <v>98</v>
      </c>
      <c r="GA37" s="163" t="s">
        <v>97</v>
      </c>
      <c r="GB37" s="164"/>
      <c r="GC37" s="164"/>
      <c r="GD37" s="164"/>
      <c r="GE37" s="164"/>
      <c r="GF37" s="165"/>
      <c r="GG37" s="53" t="s">
        <v>98</v>
      </c>
      <c r="GH37" s="163" t="s">
        <v>97</v>
      </c>
      <c r="GI37" s="164"/>
      <c r="GJ37" s="164"/>
      <c r="GK37" s="164"/>
      <c r="GL37" s="164"/>
      <c r="GM37" s="165"/>
      <c r="GN37" s="53" t="s">
        <v>98</v>
      </c>
      <c r="GO37" s="163" t="s">
        <v>97</v>
      </c>
      <c r="GP37" s="164"/>
      <c r="GQ37" s="164"/>
      <c r="GR37" s="164"/>
      <c r="GS37" s="164"/>
      <c r="GT37" s="165"/>
      <c r="GU37" s="53" t="s">
        <v>98</v>
      </c>
      <c r="GV37" s="163" t="s">
        <v>97</v>
      </c>
      <c r="GW37" s="164"/>
      <c r="GX37" s="164"/>
      <c r="GY37" s="164"/>
      <c r="GZ37" s="164"/>
      <c r="HA37" s="165"/>
      <c r="HB37" s="53" t="s">
        <v>98</v>
      </c>
      <c r="HC37" s="163" t="s">
        <v>97</v>
      </c>
      <c r="HD37" s="164"/>
      <c r="HE37" s="164"/>
      <c r="HF37" s="164"/>
      <c r="HG37" s="164"/>
      <c r="HH37" s="165"/>
      <c r="HI37" s="53" t="s">
        <v>98</v>
      </c>
      <c r="HJ37" s="163" t="s">
        <v>97</v>
      </c>
      <c r="HK37" s="164"/>
      <c r="HL37" s="164"/>
      <c r="HM37" s="164"/>
      <c r="HN37" s="164"/>
      <c r="HO37" s="165"/>
      <c r="HP37" s="53" t="s">
        <v>98</v>
      </c>
      <c r="HQ37" s="163" t="s">
        <v>97</v>
      </c>
      <c r="HR37" s="164"/>
      <c r="HS37" s="164"/>
      <c r="HT37" s="164"/>
      <c r="HU37" s="164"/>
      <c r="HV37" s="165"/>
      <c r="HW37" s="53" t="s">
        <v>98</v>
      </c>
    </row>
    <row r="38" spans="1:236" ht="33.75" customHeight="1">
      <c r="Q38" s="14"/>
      <c r="R38" s="14"/>
      <c r="S38" s="161"/>
      <c r="T38" s="19"/>
      <c r="U38" s="39"/>
      <c r="V38" s="166" t="s">
        <v>100</v>
      </c>
      <c r="W38" s="167" t="s">
        <v>101</v>
      </c>
      <c r="X38" s="168"/>
      <c r="Y38" s="167" t="s">
        <v>102</v>
      </c>
      <c r="Z38" s="169"/>
      <c r="AA38" s="168"/>
      <c r="AB38" s="170"/>
      <c r="AC38" s="166" t="s">
        <v>100</v>
      </c>
      <c r="AD38" s="167" t="s">
        <v>101</v>
      </c>
      <c r="AE38" s="168"/>
      <c r="AF38" s="167" t="s">
        <v>102</v>
      </c>
      <c r="AG38" s="169"/>
      <c r="AH38" s="168"/>
      <c r="AI38" s="170"/>
      <c r="AJ38" s="166" t="s">
        <v>100</v>
      </c>
      <c r="AK38" s="167" t="s">
        <v>101</v>
      </c>
      <c r="AL38" s="168"/>
      <c r="AM38" s="167" t="s">
        <v>102</v>
      </c>
      <c r="AN38" s="169"/>
      <c r="AO38" s="168"/>
      <c r="AP38" s="170"/>
      <c r="AQ38" s="166" t="s">
        <v>100</v>
      </c>
      <c r="AR38" s="167" t="s">
        <v>101</v>
      </c>
      <c r="AS38" s="168"/>
      <c r="AT38" s="167" t="s">
        <v>102</v>
      </c>
      <c r="AU38" s="169"/>
      <c r="AV38" s="168"/>
      <c r="AW38" s="170"/>
      <c r="AX38" s="166" t="s">
        <v>100</v>
      </c>
      <c r="AY38" s="167" t="s">
        <v>101</v>
      </c>
      <c r="AZ38" s="168"/>
      <c r="BA38" s="167" t="s">
        <v>102</v>
      </c>
      <c r="BB38" s="169"/>
      <c r="BC38" s="168"/>
      <c r="BD38" s="170"/>
      <c r="BE38" s="166" t="s">
        <v>100</v>
      </c>
      <c r="BF38" s="167" t="s">
        <v>101</v>
      </c>
      <c r="BG38" s="168"/>
      <c r="BH38" s="167" t="s">
        <v>102</v>
      </c>
      <c r="BI38" s="169"/>
      <c r="BJ38" s="168"/>
      <c r="BK38" s="170"/>
      <c r="BL38" s="166" t="s">
        <v>100</v>
      </c>
      <c r="BM38" s="167" t="s">
        <v>101</v>
      </c>
      <c r="BN38" s="168"/>
      <c r="BO38" s="167" t="s">
        <v>102</v>
      </c>
      <c r="BP38" s="169"/>
      <c r="BQ38" s="168"/>
      <c r="BR38" s="170"/>
      <c r="BS38" s="166" t="s">
        <v>100</v>
      </c>
      <c r="BT38" s="167" t="s">
        <v>101</v>
      </c>
      <c r="BU38" s="168"/>
      <c r="BV38" s="167" t="s">
        <v>102</v>
      </c>
      <c r="BW38" s="169"/>
      <c r="BX38" s="168"/>
      <c r="BY38" s="170"/>
      <c r="BZ38" s="166" t="s">
        <v>100</v>
      </c>
      <c r="CA38" s="167" t="s">
        <v>101</v>
      </c>
      <c r="CB38" s="168"/>
      <c r="CC38" s="167" t="s">
        <v>102</v>
      </c>
      <c r="CD38" s="169"/>
      <c r="CE38" s="168"/>
      <c r="CF38" s="170"/>
      <c r="CG38" s="166" t="s">
        <v>100</v>
      </c>
      <c r="CH38" s="167" t="s">
        <v>101</v>
      </c>
      <c r="CI38" s="168"/>
      <c r="CJ38" s="167" t="s">
        <v>102</v>
      </c>
      <c r="CK38" s="169"/>
      <c r="CL38" s="168"/>
      <c r="CM38" s="170"/>
      <c r="CN38" s="166" t="s">
        <v>100</v>
      </c>
      <c r="CO38" s="167" t="s">
        <v>101</v>
      </c>
      <c r="CP38" s="168"/>
      <c r="CQ38" s="167" t="s">
        <v>102</v>
      </c>
      <c r="CR38" s="169"/>
      <c r="CS38" s="168"/>
      <c r="CT38" s="170"/>
      <c r="CU38" s="166" t="s">
        <v>100</v>
      </c>
      <c r="CV38" s="167" t="s">
        <v>101</v>
      </c>
      <c r="CW38" s="168"/>
      <c r="CX38" s="167" t="s">
        <v>102</v>
      </c>
      <c r="CY38" s="169"/>
      <c r="CZ38" s="168"/>
      <c r="DA38" s="170"/>
      <c r="DB38" s="166" t="s">
        <v>100</v>
      </c>
      <c r="DC38" s="167" t="s">
        <v>101</v>
      </c>
      <c r="DD38" s="168"/>
      <c r="DE38" s="167" t="s">
        <v>102</v>
      </c>
      <c r="DF38" s="169"/>
      <c r="DG38" s="168"/>
      <c r="DH38" s="170"/>
      <c r="DI38" s="166" t="s">
        <v>100</v>
      </c>
      <c r="DJ38" s="167" t="s">
        <v>101</v>
      </c>
      <c r="DK38" s="168"/>
      <c r="DL38" s="167" t="s">
        <v>102</v>
      </c>
      <c r="DM38" s="169"/>
      <c r="DN38" s="168"/>
      <c r="DO38" s="170"/>
      <c r="DP38" s="166" t="s">
        <v>100</v>
      </c>
      <c r="DQ38" s="167" t="s">
        <v>101</v>
      </c>
      <c r="DR38" s="168"/>
      <c r="DS38" s="167" t="s">
        <v>102</v>
      </c>
      <c r="DT38" s="169"/>
      <c r="DU38" s="168"/>
      <c r="DV38" s="170"/>
      <c r="DW38" s="166" t="s">
        <v>100</v>
      </c>
      <c r="DX38" s="167" t="s">
        <v>101</v>
      </c>
      <c r="DY38" s="168"/>
      <c r="DZ38" s="167" t="s">
        <v>102</v>
      </c>
      <c r="EA38" s="169"/>
      <c r="EB38" s="168"/>
      <c r="EC38" s="170"/>
      <c r="ED38" s="166" t="s">
        <v>100</v>
      </c>
      <c r="EE38" s="167" t="s">
        <v>101</v>
      </c>
      <c r="EF38" s="168"/>
      <c r="EG38" s="167" t="s">
        <v>102</v>
      </c>
      <c r="EH38" s="169"/>
      <c r="EI38" s="168"/>
      <c r="EJ38" s="170"/>
      <c r="EK38" s="166" t="s">
        <v>100</v>
      </c>
      <c r="EL38" s="167" t="s">
        <v>101</v>
      </c>
      <c r="EM38" s="168"/>
      <c r="EN38" s="167" t="s">
        <v>102</v>
      </c>
      <c r="EO38" s="169"/>
      <c r="EP38" s="168"/>
      <c r="EQ38" s="170"/>
      <c r="ER38" s="166" t="s">
        <v>100</v>
      </c>
      <c r="ES38" s="167" t="s">
        <v>101</v>
      </c>
      <c r="ET38" s="168"/>
      <c r="EU38" s="167" t="s">
        <v>102</v>
      </c>
      <c r="EV38" s="169"/>
      <c r="EW38" s="168"/>
      <c r="EX38" s="170"/>
      <c r="EY38" s="166" t="s">
        <v>100</v>
      </c>
      <c r="EZ38" s="167" t="s">
        <v>101</v>
      </c>
      <c r="FA38" s="168"/>
      <c r="FB38" s="167" t="s">
        <v>102</v>
      </c>
      <c r="FC38" s="169"/>
      <c r="FD38" s="168"/>
      <c r="FE38" s="170"/>
      <c r="FF38" s="166" t="s">
        <v>100</v>
      </c>
      <c r="FG38" s="167" t="s">
        <v>101</v>
      </c>
      <c r="FH38" s="168"/>
      <c r="FI38" s="167" t="s">
        <v>102</v>
      </c>
      <c r="FJ38" s="169"/>
      <c r="FK38" s="168"/>
      <c r="FL38" s="170"/>
      <c r="FM38" s="166" t="s">
        <v>100</v>
      </c>
      <c r="FN38" s="167" t="s">
        <v>101</v>
      </c>
      <c r="FO38" s="168"/>
      <c r="FP38" s="167" t="s">
        <v>102</v>
      </c>
      <c r="FQ38" s="169"/>
      <c r="FR38" s="168"/>
      <c r="FS38" s="170"/>
      <c r="FT38" s="166" t="s">
        <v>100</v>
      </c>
      <c r="FU38" s="167" t="s">
        <v>101</v>
      </c>
      <c r="FV38" s="168"/>
      <c r="FW38" s="167" t="s">
        <v>102</v>
      </c>
      <c r="FX38" s="169"/>
      <c r="FY38" s="168"/>
      <c r="FZ38" s="170"/>
      <c r="GA38" s="166" t="s">
        <v>100</v>
      </c>
      <c r="GB38" s="167" t="s">
        <v>101</v>
      </c>
      <c r="GC38" s="168"/>
      <c r="GD38" s="167" t="s">
        <v>102</v>
      </c>
      <c r="GE38" s="169"/>
      <c r="GF38" s="168"/>
      <c r="GG38" s="170"/>
      <c r="GH38" s="166" t="s">
        <v>100</v>
      </c>
      <c r="GI38" s="167" t="s">
        <v>101</v>
      </c>
      <c r="GJ38" s="168"/>
      <c r="GK38" s="167" t="s">
        <v>102</v>
      </c>
      <c r="GL38" s="169"/>
      <c r="GM38" s="168"/>
      <c r="GN38" s="170"/>
      <c r="GO38" s="166" t="s">
        <v>100</v>
      </c>
      <c r="GP38" s="167" t="s">
        <v>101</v>
      </c>
      <c r="GQ38" s="168"/>
      <c r="GR38" s="167" t="s">
        <v>102</v>
      </c>
      <c r="GS38" s="169"/>
      <c r="GT38" s="168"/>
      <c r="GU38" s="170"/>
      <c r="GV38" s="166" t="s">
        <v>100</v>
      </c>
      <c r="GW38" s="167" t="s">
        <v>101</v>
      </c>
      <c r="GX38" s="168"/>
      <c r="GY38" s="167" t="s">
        <v>102</v>
      </c>
      <c r="GZ38" s="169"/>
      <c r="HA38" s="168"/>
      <c r="HB38" s="170"/>
      <c r="HC38" s="166" t="s">
        <v>100</v>
      </c>
      <c r="HD38" s="167" t="s">
        <v>101</v>
      </c>
      <c r="HE38" s="168"/>
      <c r="HF38" s="167" t="s">
        <v>102</v>
      </c>
      <c r="HG38" s="169"/>
      <c r="HH38" s="168"/>
      <c r="HI38" s="170"/>
      <c r="HJ38" s="166" t="s">
        <v>100</v>
      </c>
      <c r="HK38" s="167" t="s">
        <v>101</v>
      </c>
      <c r="HL38" s="168"/>
      <c r="HM38" s="167" t="s">
        <v>102</v>
      </c>
      <c r="HN38" s="169"/>
      <c r="HO38" s="168"/>
      <c r="HP38" s="170"/>
      <c r="HQ38" s="166" t="s">
        <v>100</v>
      </c>
      <c r="HR38" s="167" t="s">
        <v>101</v>
      </c>
      <c r="HS38" s="168"/>
      <c r="HT38" s="167" t="s">
        <v>102</v>
      </c>
      <c r="HU38" s="169"/>
      <c r="HV38" s="168"/>
      <c r="HW38" s="170"/>
    </row>
    <row r="39" spans="1:236" ht="86.25" customHeight="1">
      <c r="A39" s="150"/>
      <c r="B39" s="150" t="s">
        <v>103</v>
      </c>
      <c r="C39" s="150" t="s">
        <v>104</v>
      </c>
      <c r="D39" s="150" t="s">
        <v>105</v>
      </c>
      <c r="E39" s="87" t="s">
        <v>106</v>
      </c>
      <c r="F39" s="87" t="s">
        <v>107</v>
      </c>
      <c r="G39" s="87" t="s">
        <v>108</v>
      </c>
      <c r="H39" s="87"/>
      <c r="I39" s="87" t="s">
        <v>109</v>
      </c>
      <c r="J39" s="87" t="s">
        <v>110</v>
      </c>
      <c r="K39" s="87" t="s">
        <v>111</v>
      </c>
      <c r="L39" s="87" t="s">
        <v>84</v>
      </c>
      <c r="Q39" s="14"/>
      <c r="R39" s="14"/>
      <c r="S39" s="161"/>
      <c r="T39" s="19"/>
      <c r="U39" s="171"/>
      <c r="V39" s="166" t="s">
        <v>112</v>
      </c>
      <c r="W39" s="21" t="s">
        <v>113</v>
      </c>
      <c r="X39" s="21" t="s">
        <v>114</v>
      </c>
      <c r="Y39" s="21" t="s">
        <v>115</v>
      </c>
      <c r="Z39" s="60" t="s">
        <v>116</v>
      </c>
      <c r="AA39" s="61"/>
      <c r="AB39" s="58"/>
      <c r="AC39" s="166" t="s">
        <v>112</v>
      </c>
      <c r="AD39" s="21" t="s">
        <v>113</v>
      </c>
      <c r="AE39" s="21" t="s">
        <v>114</v>
      </c>
      <c r="AF39" s="21" t="s">
        <v>115</v>
      </c>
      <c r="AG39" s="60" t="s">
        <v>116</v>
      </c>
      <c r="AH39" s="61"/>
      <c r="AI39" s="58"/>
      <c r="AJ39" s="166" t="s">
        <v>112</v>
      </c>
      <c r="AK39" s="21" t="s">
        <v>113</v>
      </c>
      <c r="AL39" s="21" t="s">
        <v>114</v>
      </c>
      <c r="AM39" s="21" t="s">
        <v>115</v>
      </c>
      <c r="AN39" s="60" t="s">
        <v>116</v>
      </c>
      <c r="AO39" s="61"/>
      <c r="AP39" s="58"/>
      <c r="AQ39" s="166" t="s">
        <v>112</v>
      </c>
      <c r="AR39" s="21" t="s">
        <v>113</v>
      </c>
      <c r="AS39" s="21" t="s">
        <v>114</v>
      </c>
      <c r="AT39" s="21" t="s">
        <v>115</v>
      </c>
      <c r="AU39" s="60" t="s">
        <v>116</v>
      </c>
      <c r="AV39" s="61"/>
      <c r="AW39" s="58"/>
      <c r="AX39" s="166" t="s">
        <v>112</v>
      </c>
      <c r="AY39" s="21" t="s">
        <v>113</v>
      </c>
      <c r="AZ39" s="21" t="s">
        <v>114</v>
      </c>
      <c r="BA39" s="21" t="s">
        <v>115</v>
      </c>
      <c r="BB39" s="60" t="s">
        <v>116</v>
      </c>
      <c r="BC39" s="61"/>
      <c r="BD39" s="58"/>
      <c r="BE39" s="166" t="s">
        <v>112</v>
      </c>
      <c r="BF39" s="21" t="s">
        <v>113</v>
      </c>
      <c r="BG39" s="21" t="s">
        <v>114</v>
      </c>
      <c r="BH39" s="21" t="s">
        <v>115</v>
      </c>
      <c r="BI39" s="60" t="s">
        <v>116</v>
      </c>
      <c r="BJ39" s="61"/>
      <c r="BK39" s="58"/>
      <c r="BL39" s="166" t="s">
        <v>112</v>
      </c>
      <c r="BM39" s="21" t="s">
        <v>113</v>
      </c>
      <c r="BN39" s="21" t="s">
        <v>114</v>
      </c>
      <c r="BO39" s="21" t="s">
        <v>115</v>
      </c>
      <c r="BP39" s="60" t="s">
        <v>116</v>
      </c>
      <c r="BQ39" s="61"/>
      <c r="BR39" s="58"/>
      <c r="BS39" s="166" t="s">
        <v>112</v>
      </c>
      <c r="BT39" s="21" t="s">
        <v>113</v>
      </c>
      <c r="BU39" s="21" t="s">
        <v>114</v>
      </c>
      <c r="BV39" s="21" t="s">
        <v>115</v>
      </c>
      <c r="BW39" s="60" t="s">
        <v>116</v>
      </c>
      <c r="BX39" s="61"/>
      <c r="BY39" s="58"/>
      <c r="BZ39" s="166" t="s">
        <v>112</v>
      </c>
      <c r="CA39" s="21" t="s">
        <v>113</v>
      </c>
      <c r="CB39" s="21" t="s">
        <v>114</v>
      </c>
      <c r="CC39" s="21" t="s">
        <v>115</v>
      </c>
      <c r="CD39" s="60" t="s">
        <v>116</v>
      </c>
      <c r="CE39" s="61"/>
      <c r="CF39" s="58"/>
      <c r="CG39" s="166" t="s">
        <v>112</v>
      </c>
      <c r="CH39" s="21" t="s">
        <v>113</v>
      </c>
      <c r="CI39" s="21" t="s">
        <v>114</v>
      </c>
      <c r="CJ39" s="21" t="s">
        <v>115</v>
      </c>
      <c r="CK39" s="60" t="s">
        <v>116</v>
      </c>
      <c r="CL39" s="61"/>
      <c r="CM39" s="58"/>
      <c r="CN39" s="166" t="s">
        <v>112</v>
      </c>
      <c r="CO39" s="21" t="s">
        <v>113</v>
      </c>
      <c r="CP39" s="21" t="s">
        <v>114</v>
      </c>
      <c r="CQ39" s="21" t="s">
        <v>115</v>
      </c>
      <c r="CR39" s="60" t="s">
        <v>116</v>
      </c>
      <c r="CS39" s="61"/>
      <c r="CT39" s="58"/>
      <c r="CU39" s="166" t="s">
        <v>112</v>
      </c>
      <c r="CV39" s="21" t="s">
        <v>113</v>
      </c>
      <c r="CW39" s="21" t="s">
        <v>114</v>
      </c>
      <c r="CX39" s="21" t="s">
        <v>115</v>
      </c>
      <c r="CY39" s="60" t="s">
        <v>116</v>
      </c>
      <c r="CZ39" s="61"/>
      <c r="DA39" s="58"/>
      <c r="DB39" s="166" t="s">
        <v>112</v>
      </c>
      <c r="DC39" s="21" t="s">
        <v>113</v>
      </c>
      <c r="DD39" s="21" t="s">
        <v>114</v>
      </c>
      <c r="DE39" s="21" t="s">
        <v>115</v>
      </c>
      <c r="DF39" s="60" t="s">
        <v>116</v>
      </c>
      <c r="DG39" s="61"/>
      <c r="DH39" s="58"/>
      <c r="DI39" s="166" t="s">
        <v>112</v>
      </c>
      <c r="DJ39" s="21" t="s">
        <v>113</v>
      </c>
      <c r="DK39" s="21" t="s">
        <v>114</v>
      </c>
      <c r="DL39" s="21" t="s">
        <v>115</v>
      </c>
      <c r="DM39" s="60" t="s">
        <v>116</v>
      </c>
      <c r="DN39" s="61"/>
      <c r="DO39" s="58"/>
      <c r="DP39" s="166" t="s">
        <v>112</v>
      </c>
      <c r="DQ39" s="21" t="s">
        <v>113</v>
      </c>
      <c r="DR39" s="21" t="s">
        <v>114</v>
      </c>
      <c r="DS39" s="21" t="s">
        <v>115</v>
      </c>
      <c r="DT39" s="60" t="s">
        <v>116</v>
      </c>
      <c r="DU39" s="61"/>
      <c r="DV39" s="58"/>
      <c r="DW39" s="166" t="s">
        <v>112</v>
      </c>
      <c r="DX39" s="21" t="s">
        <v>113</v>
      </c>
      <c r="DY39" s="21" t="s">
        <v>114</v>
      </c>
      <c r="DZ39" s="21" t="s">
        <v>115</v>
      </c>
      <c r="EA39" s="60" t="s">
        <v>116</v>
      </c>
      <c r="EB39" s="61"/>
      <c r="EC39" s="58"/>
      <c r="ED39" s="166" t="s">
        <v>112</v>
      </c>
      <c r="EE39" s="21" t="s">
        <v>113</v>
      </c>
      <c r="EF39" s="21" t="s">
        <v>114</v>
      </c>
      <c r="EG39" s="21" t="s">
        <v>115</v>
      </c>
      <c r="EH39" s="60" t="s">
        <v>116</v>
      </c>
      <c r="EI39" s="61"/>
      <c r="EJ39" s="58"/>
      <c r="EK39" s="166" t="s">
        <v>112</v>
      </c>
      <c r="EL39" s="21" t="s">
        <v>113</v>
      </c>
      <c r="EM39" s="21" t="s">
        <v>114</v>
      </c>
      <c r="EN39" s="21" t="s">
        <v>115</v>
      </c>
      <c r="EO39" s="60" t="s">
        <v>116</v>
      </c>
      <c r="EP39" s="61"/>
      <c r="EQ39" s="58"/>
      <c r="ER39" s="166" t="s">
        <v>112</v>
      </c>
      <c r="ES39" s="21" t="s">
        <v>113</v>
      </c>
      <c r="ET39" s="21" t="s">
        <v>114</v>
      </c>
      <c r="EU39" s="21" t="s">
        <v>115</v>
      </c>
      <c r="EV39" s="60" t="s">
        <v>116</v>
      </c>
      <c r="EW39" s="61"/>
      <c r="EX39" s="58"/>
      <c r="EY39" s="166" t="s">
        <v>112</v>
      </c>
      <c r="EZ39" s="21" t="s">
        <v>113</v>
      </c>
      <c r="FA39" s="21" t="s">
        <v>114</v>
      </c>
      <c r="FB39" s="21" t="s">
        <v>115</v>
      </c>
      <c r="FC39" s="60" t="s">
        <v>116</v>
      </c>
      <c r="FD39" s="61"/>
      <c r="FE39" s="58"/>
      <c r="FF39" s="166" t="s">
        <v>112</v>
      </c>
      <c r="FG39" s="21" t="s">
        <v>113</v>
      </c>
      <c r="FH39" s="21" t="s">
        <v>114</v>
      </c>
      <c r="FI39" s="21" t="s">
        <v>115</v>
      </c>
      <c r="FJ39" s="60" t="s">
        <v>116</v>
      </c>
      <c r="FK39" s="61"/>
      <c r="FL39" s="58"/>
      <c r="FM39" s="166" t="s">
        <v>112</v>
      </c>
      <c r="FN39" s="21" t="s">
        <v>113</v>
      </c>
      <c r="FO39" s="21" t="s">
        <v>114</v>
      </c>
      <c r="FP39" s="21" t="s">
        <v>115</v>
      </c>
      <c r="FQ39" s="60" t="s">
        <v>116</v>
      </c>
      <c r="FR39" s="61"/>
      <c r="FS39" s="58"/>
      <c r="FT39" s="166" t="s">
        <v>112</v>
      </c>
      <c r="FU39" s="21" t="s">
        <v>113</v>
      </c>
      <c r="FV39" s="21" t="s">
        <v>114</v>
      </c>
      <c r="FW39" s="21" t="s">
        <v>115</v>
      </c>
      <c r="FX39" s="60" t="s">
        <v>116</v>
      </c>
      <c r="FY39" s="61"/>
      <c r="FZ39" s="58"/>
      <c r="GA39" s="166" t="s">
        <v>112</v>
      </c>
      <c r="GB39" s="21" t="s">
        <v>113</v>
      </c>
      <c r="GC39" s="21" t="s">
        <v>114</v>
      </c>
      <c r="GD39" s="21" t="s">
        <v>115</v>
      </c>
      <c r="GE39" s="60" t="s">
        <v>116</v>
      </c>
      <c r="GF39" s="61"/>
      <c r="GG39" s="58"/>
      <c r="GH39" s="166" t="s">
        <v>112</v>
      </c>
      <c r="GI39" s="21" t="s">
        <v>113</v>
      </c>
      <c r="GJ39" s="21" t="s">
        <v>114</v>
      </c>
      <c r="GK39" s="21" t="s">
        <v>115</v>
      </c>
      <c r="GL39" s="60" t="s">
        <v>116</v>
      </c>
      <c r="GM39" s="61"/>
      <c r="GN39" s="58"/>
      <c r="GO39" s="166" t="s">
        <v>112</v>
      </c>
      <c r="GP39" s="21" t="s">
        <v>113</v>
      </c>
      <c r="GQ39" s="21" t="s">
        <v>114</v>
      </c>
      <c r="GR39" s="21" t="s">
        <v>115</v>
      </c>
      <c r="GS39" s="60" t="s">
        <v>116</v>
      </c>
      <c r="GT39" s="61"/>
      <c r="GU39" s="58"/>
      <c r="GV39" s="166" t="s">
        <v>112</v>
      </c>
      <c r="GW39" s="21" t="s">
        <v>113</v>
      </c>
      <c r="GX39" s="21" t="s">
        <v>114</v>
      </c>
      <c r="GY39" s="21" t="s">
        <v>115</v>
      </c>
      <c r="GZ39" s="60" t="s">
        <v>116</v>
      </c>
      <c r="HA39" s="61"/>
      <c r="HB39" s="58"/>
      <c r="HC39" s="166" t="s">
        <v>112</v>
      </c>
      <c r="HD39" s="21" t="s">
        <v>113</v>
      </c>
      <c r="HE39" s="21" t="s">
        <v>114</v>
      </c>
      <c r="HF39" s="21" t="s">
        <v>115</v>
      </c>
      <c r="HG39" s="60" t="s">
        <v>116</v>
      </c>
      <c r="HH39" s="61"/>
      <c r="HI39" s="58"/>
      <c r="HJ39" s="166" t="s">
        <v>112</v>
      </c>
      <c r="HK39" s="21" t="s">
        <v>113</v>
      </c>
      <c r="HL39" s="21" t="s">
        <v>114</v>
      </c>
      <c r="HM39" s="21" t="s">
        <v>115</v>
      </c>
      <c r="HN39" s="60" t="s">
        <v>116</v>
      </c>
      <c r="HO39" s="61"/>
      <c r="HP39" s="58"/>
      <c r="HQ39" s="166" t="s">
        <v>112</v>
      </c>
      <c r="HR39" s="21" t="s">
        <v>113</v>
      </c>
      <c r="HS39" s="21" t="s">
        <v>114</v>
      </c>
      <c r="HT39" s="21" t="s">
        <v>115</v>
      </c>
      <c r="HU39" s="60" t="s">
        <v>116</v>
      </c>
      <c r="HV39" s="61"/>
      <c r="HW39" s="58"/>
    </row>
    <row r="40" spans="1:236" s="180" customFormat="1" ht="11.25" hidden="1" customHeight="1">
      <c r="A40" s="150"/>
      <c r="B40" s="150"/>
      <c r="C40" s="150"/>
      <c r="D40" s="150"/>
      <c r="E40" s="150"/>
      <c r="F40" s="150"/>
      <c r="G40" s="150"/>
      <c r="H40" s="150"/>
      <c r="I40" s="150"/>
      <c r="J40" s="150"/>
      <c r="K40" s="150"/>
      <c r="L40" s="87"/>
      <c r="M40" s="83"/>
      <c r="N40" s="83"/>
      <c r="O40" s="83"/>
      <c r="P40" s="172"/>
      <c r="Q40" s="173"/>
      <c r="R40" s="174">
        <v>1</v>
      </c>
      <c r="S40" s="175" t="s">
        <v>6</v>
      </c>
      <c r="T40" s="176" t="s">
        <v>9</v>
      </c>
      <c r="U40" s="177" t="str">
        <f ca="1">OFFSET(U40,0,-1)</f>
        <v>2</v>
      </c>
      <c r="V40" s="178">
        <f ca="1">OFFSET(V40,0,-1)+1</f>
        <v>3</v>
      </c>
      <c r="W40" s="178">
        <f ca="1">OFFSET(W40,0,-1)+1</f>
        <v>4</v>
      </c>
      <c r="X40" s="178">
        <f ca="1">OFFSET(X40,0,-1)+1</f>
        <v>5</v>
      </c>
      <c r="Y40" s="178">
        <f ca="1">OFFSET(Y40,0,-1)+1</f>
        <v>6</v>
      </c>
      <c r="Z40" s="179">
        <f ca="1">OFFSET(Z40,0,-1)+1</f>
        <v>7</v>
      </c>
      <c r="AA40" s="179"/>
      <c r="AB40" s="178">
        <f ca="1">OFFSET(AB40,0,-2)+1</f>
        <v>8</v>
      </c>
      <c r="AC40" s="178">
        <f ca="1">OFFSET(AC40,0,-1)+1</f>
        <v>9</v>
      </c>
      <c r="AD40" s="178">
        <f ca="1">OFFSET(AD40,0,-1)+1</f>
        <v>10</v>
      </c>
      <c r="AE40" s="178">
        <f ca="1">OFFSET(AE40,0,-1)+1</f>
        <v>11</v>
      </c>
      <c r="AF40" s="178">
        <f ca="1">OFFSET(AF40,0,-1)+1</f>
        <v>12</v>
      </c>
      <c r="AG40" s="179">
        <f ca="1">OFFSET(AG40,0,-1)+1</f>
        <v>13</v>
      </c>
      <c r="AH40" s="179"/>
      <c r="AI40" s="178">
        <f ca="1">OFFSET(AI40,0,-2)+1</f>
        <v>14</v>
      </c>
      <c r="AJ40" s="178">
        <f ca="1">OFFSET(AJ40,0,-1)+1</f>
        <v>15</v>
      </c>
      <c r="AK40" s="178">
        <f ca="1">OFFSET(AK40,0,-1)+1</f>
        <v>16</v>
      </c>
      <c r="AL40" s="178">
        <f ca="1">OFFSET(AL40,0,-1)+1</f>
        <v>17</v>
      </c>
      <c r="AM40" s="178">
        <f ca="1">OFFSET(AM40,0,-1)+1</f>
        <v>18</v>
      </c>
      <c r="AN40" s="179">
        <f ca="1">OFFSET(AN40,0,-1)+1</f>
        <v>19</v>
      </c>
      <c r="AO40" s="179"/>
      <c r="AP40" s="178">
        <f ca="1">OFFSET(AP40,0,-2)+1</f>
        <v>20</v>
      </c>
      <c r="AQ40" s="178">
        <f ca="1">OFFSET(AQ40,0,-1)+1</f>
        <v>21</v>
      </c>
      <c r="AR40" s="178">
        <f ca="1">OFFSET(AR40,0,-1)+1</f>
        <v>22</v>
      </c>
      <c r="AS40" s="178">
        <f ca="1">OFFSET(AS40,0,-1)+1</f>
        <v>23</v>
      </c>
      <c r="AT40" s="178">
        <f ca="1">OFFSET(AT40,0,-1)+1</f>
        <v>24</v>
      </c>
      <c r="AU40" s="179">
        <f ca="1">OFFSET(AU40,0,-1)+1</f>
        <v>25</v>
      </c>
      <c r="AV40" s="179"/>
      <c r="AW40" s="178">
        <f ca="1">OFFSET(AW40,0,-2)+1</f>
        <v>26</v>
      </c>
      <c r="AX40" s="178">
        <f ca="1">OFFSET(AX40,0,-1)+1</f>
        <v>27</v>
      </c>
      <c r="AY40" s="178">
        <f ca="1">OFFSET(AY40,0,-1)+1</f>
        <v>28</v>
      </c>
      <c r="AZ40" s="178">
        <f ca="1">OFFSET(AZ40,0,-1)+1</f>
        <v>29</v>
      </c>
      <c r="BA40" s="178">
        <f ca="1">OFFSET(BA40,0,-1)+1</f>
        <v>30</v>
      </c>
      <c r="BB40" s="179">
        <f ca="1">OFFSET(BB40,0,-1)+1</f>
        <v>31</v>
      </c>
      <c r="BC40" s="179"/>
      <c r="BD40" s="178">
        <f ca="1">OFFSET(BD40,0,-2)+1</f>
        <v>32</v>
      </c>
      <c r="BE40" s="178">
        <f ca="1">OFFSET(BE40,0,-1)+1</f>
        <v>33</v>
      </c>
      <c r="BF40" s="178">
        <f ca="1">OFFSET(BF40,0,-1)+1</f>
        <v>34</v>
      </c>
      <c r="BG40" s="178">
        <f ca="1">OFFSET(BG40,0,-1)+1</f>
        <v>35</v>
      </c>
      <c r="BH40" s="178">
        <f ca="1">OFFSET(BH40,0,-1)+1</f>
        <v>36</v>
      </c>
      <c r="BI40" s="179">
        <f ca="1">OFFSET(BI40,0,-1)+1</f>
        <v>37</v>
      </c>
      <c r="BJ40" s="179"/>
      <c r="BK40" s="178">
        <f ca="1">OFFSET(BK40,0,-2)+1</f>
        <v>38</v>
      </c>
      <c r="BL40" s="178">
        <f ca="1">OFFSET(BL40,0,-1)+1</f>
        <v>39</v>
      </c>
      <c r="BM40" s="178">
        <f ca="1">OFFSET(BM40,0,-1)+1</f>
        <v>40</v>
      </c>
      <c r="BN40" s="178">
        <f ca="1">OFFSET(BN40,0,-1)+1</f>
        <v>41</v>
      </c>
      <c r="BO40" s="178">
        <f ca="1">OFFSET(BO40,0,-1)+1</f>
        <v>42</v>
      </c>
      <c r="BP40" s="179">
        <f ca="1">OFFSET(BP40,0,-1)+1</f>
        <v>43</v>
      </c>
      <c r="BQ40" s="179"/>
      <c r="BR40" s="178">
        <f ca="1">OFFSET(BR40,0,-2)+1</f>
        <v>44</v>
      </c>
      <c r="BS40" s="178">
        <f ca="1">OFFSET(BS40,0,-1)+1</f>
        <v>45</v>
      </c>
      <c r="BT40" s="178">
        <f ca="1">OFFSET(BT40,0,-1)+1</f>
        <v>46</v>
      </c>
      <c r="BU40" s="178">
        <f ca="1">OFFSET(BU40,0,-1)+1</f>
        <v>47</v>
      </c>
      <c r="BV40" s="178">
        <f ca="1">OFFSET(BV40,0,-1)+1</f>
        <v>48</v>
      </c>
      <c r="BW40" s="179">
        <f ca="1">OFFSET(BW40,0,-1)+1</f>
        <v>49</v>
      </c>
      <c r="BX40" s="179"/>
      <c r="BY40" s="178">
        <f ca="1">OFFSET(BY40,0,-2)+1</f>
        <v>50</v>
      </c>
      <c r="BZ40" s="178">
        <f ca="1">OFFSET(BZ40,0,-1)+1</f>
        <v>51</v>
      </c>
      <c r="CA40" s="178">
        <f ca="1">OFFSET(CA40,0,-1)+1</f>
        <v>52</v>
      </c>
      <c r="CB40" s="178">
        <f ca="1">OFFSET(CB40,0,-1)+1</f>
        <v>53</v>
      </c>
      <c r="CC40" s="178">
        <f ca="1">OFFSET(CC40,0,-1)+1</f>
        <v>54</v>
      </c>
      <c r="CD40" s="179">
        <f ca="1">OFFSET(CD40,0,-1)+1</f>
        <v>55</v>
      </c>
      <c r="CE40" s="179"/>
      <c r="CF40" s="178">
        <f ca="1">OFFSET(CF40,0,-2)+1</f>
        <v>56</v>
      </c>
      <c r="CG40" s="178">
        <f ca="1">OFFSET(CG40,0,-1)+1</f>
        <v>57</v>
      </c>
      <c r="CH40" s="178">
        <f ca="1">OFFSET(CH40,0,-1)+1</f>
        <v>58</v>
      </c>
      <c r="CI40" s="178">
        <f ca="1">OFFSET(CI40,0,-1)+1</f>
        <v>59</v>
      </c>
      <c r="CJ40" s="178">
        <f ca="1">OFFSET(CJ40,0,-1)+1</f>
        <v>60</v>
      </c>
      <c r="CK40" s="179">
        <f ca="1">OFFSET(CK40,0,-1)+1</f>
        <v>61</v>
      </c>
      <c r="CL40" s="179"/>
      <c r="CM40" s="178">
        <f ca="1">OFFSET(CM40,0,-2)+1</f>
        <v>62</v>
      </c>
      <c r="CN40" s="178">
        <f ca="1">OFFSET(CN40,0,-1)+1</f>
        <v>63</v>
      </c>
      <c r="CO40" s="178">
        <f ca="1">OFFSET(CO40,0,-1)+1</f>
        <v>64</v>
      </c>
      <c r="CP40" s="178">
        <f ca="1">OFFSET(CP40,0,-1)+1</f>
        <v>65</v>
      </c>
      <c r="CQ40" s="178">
        <f ca="1">OFFSET(CQ40,0,-1)+1</f>
        <v>66</v>
      </c>
      <c r="CR40" s="179">
        <f ca="1">OFFSET(CR40,0,-1)+1</f>
        <v>67</v>
      </c>
      <c r="CS40" s="179"/>
      <c r="CT40" s="178">
        <f ca="1">OFFSET(CT40,0,-2)+1</f>
        <v>68</v>
      </c>
      <c r="CU40" s="178">
        <f ca="1">OFFSET(CU40,0,-1)+1</f>
        <v>69</v>
      </c>
      <c r="CV40" s="178">
        <f ca="1">OFFSET(CV40,0,-1)+1</f>
        <v>70</v>
      </c>
      <c r="CW40" s="178">
        <f ca="1">OFFSET(CW40,0,-1)+1</f>
        <v>71</v>
      </c>
      <c r="CX40" s="178">
        <f ca="1">OFFSET(CX40,0,-1)+1</f>
        <v>72</v>
      </c>
      <c r="CY40" s="179">
        <f ca="1">OFFSET(CY40,0,-1)+1</f>
        <v>73</v>
      </c>
      <c r="CZ40" s="179"/>
      <c r="DA40" s="178">
        <f ca="1">OFFSET(DA40,0,-2)+1</f>
        <v>74</v>
      </c>
      <c r="DB40" s="178">
        <f ca="1">OFFSET(DB40,0,-1)+1</f>
        <v>75</v>
      </c>
      <c r="DC40" s="178">
        <f ca="1">OFFSET(DC40,0,-1)+1</f>
        <v>76</v>
      </c>
      <c r="DD40" s="178">
        <f ca="1">OFFSET(DD40,0,-1)+1</f>
        <v>77</v>
      </c>
      <c r="DE40" s="178">
        <f ca="1">OFFSET(DE40,0,-1)+1</f>
        <v>78</v>
      </c>
      <c r="DF40" s="179">
        <f ca="1">OFFSET(DF40,0,-1)+1</f>
        <v>79</v>
      </c>
      <c r="DG40" s="179"/>
      <c r="DH40" s="178">
        <f ca="1">OFFSET(DH40,0,-2)+1</f>
        <v>80</v>
      </c>
      <c r="DI40" s="178">
        <f ca="1">OFFSET(DI40,0,-1)+1</f>
        <v>81</v>
      </c>
      <c r="DJ40" s="178">
        <f ca="1">OFFSET(DJ40,0,-1)+1</f>
        <v>82</v>
      </c>
      <c r="DK40" s="178">
        <f ca="1">OFFSET(DK40,0,-1)+1</f>
        <v>83</v>
      </c>
      <c r="DL40" s="178">
        <f ca="1">OFFSET(DL40,0,-1)+1</f>
        <v>84</v>
      </c>
      <c r="DM40" s="179">
        <f ca="1">OFFSET(DM40,0,-1)+1</f>
        <v>85</v>
      </c>
      <c r="DN40" s="179"/>
      <c r="DO40" s="178">
        <f ca="1">OFFSET(DO40,0,-2)+1</f>
        <v>86</v>
      </c>
      <c r="DP40" s="178">
        <f ca="1">OFFSET(DP40,0,-1)+1</f>
        <v>87</v>
      </c>
      <c r="DQ40" s="178">
        <f ca="1">OFFSET(DQ40,0,-1)+1</f>
        <v>88</v>
      </c>
      <c r="DR40" s="178">
        <f ca="1">OFFSET(DR40,0,-1)+1</f>
        <v>89</v>
      </c>
      <c r="DS40" s="178">
        <f ca="1">OFFSET(DS40,0,-1)+1</f>
        <v>90</v>
      </c>
      <c r="DT40" s="179">
        <f ca="1">OFFSET(DT40,0,-1)+1</f>
        <v>91</v>
      </c>
      <c r="DU40" s="179"/>
      <c r="DV40" s="178">
        <f ca="1">OFFSET(DV40,0,-2)+1</f>
        <v>92</v>
      </c>
      <c r="DW40" s="178">
        <f ca="1">OFFSET(DW40,0,-1)+1</f>
        <v>93</v>
      </c>
      <c r="DX40" s="178">
        <f ca="1">OFFSET(DX40,0,-1)+1</f>
        <v>94</v>
      </c>
      <c r="DY40" s="178">
        <f ca="1">OFFSET(DY40,0,-1)+1</f>
        <v>95</v>
      </c>
      <c r="DZ40" s="178">
        <f ca="1">OFFSET(DZ40,0,-1)+1</f>
        <v>96</v>
      </c>
      <c r="EA40" s="179">
        <f ca="1">OFFSET(EA40,0,-1)+1</f>
        <v>97</v>
      </c>
      <c r="EB40" s="179"/>
      <c r="EC40" s="178">
        <f ca="1">OFFSET(EC40,0,-2)+1</f>
        <v>98</v>
      </c>
      <c r="ED40" s="178">
        <f ca="1">OFFSET(ED40,0,-1)+1</f>
        <v>99</v>
      </c>
      <c r="EE40" s="178">
        <f ca="1">OFFSET(EE40,0,-1)+1</f>
        <v>100</v>
      </c>
      <c r="EF40" s="178">
        <f ca="1">OFFSET(EF40,0,-1)+1</f>
        <v>101</v>
      </c>
      <c r="EG40" s="178">
        <f ca="1">OFFSET(EG40,0,-1)+1</f>
        <v>102</v>
      </c>
      <c r="EH40" s="179">
        <f ca="1">OFFSET(EH40,0,-1)+1</f>
        <v>103</v>
      </c>
      <c r="EI40" s="179"/>
      <c r="EJ40" s="178">
        <f ca="1">OFFSET(EJ40,0,-2)+1</f>
        <v>104</v>
      </c>
      <c r="EK40" s="178">
        <f ca="1">OFFSET(EK40,0,-1)+1</f>
        <v>105</v>
      </c>
      <c r="EL40" s="178">
        <f ca="1">OFFSET(EL40,0,-1)+1</f>
        <v>106</v>
      </c>
      <c r="EM40" s="178">
        <f ca="1">OFFSET(EM40,0,-1)+1</f>
        <v>107</v>
      </c>
      <c r="EN40" s="178">
        <f ca="1">OFFSET(EN40,0,-1)+1</f>
        <v>108</v>
      </c>
      <c r="EO40" s="179">
        <f ca="1">OFFSET(EO40,0,-1)+1</f>
        <v>109</v>
      </c>
      <c r="EP40" s="179"/>
      <c r="EQ40" s="178">
        <f ca="1">OFFSET(EQ40,0,-2)+1</f>
        <v>110</v>
      </c>
      <c r="ER40" s="178">
        <f ca="1">OFFSET(ER40,0,-1)+1</f>
        <v>111</v>
      </c>
      <c r="ES40" s="178">
        <f ca="1">OFFSET(ES40,0,-1)+1</f>
        <v>112</v>
      </c>
      <c r="ET40" s="178">
        <f ca="1">OFFSET(ET40,0,-1)+1</f>
        <v>113</v>
      </c>
      <c r="EU40" s="178">
        <f ca="1">OFFSET(EU40,0,-1)+1</f>
        <v>114</v>
      </c>
      <c r="EV40" s="179">
        <f ca="1">OFFSET(EV40,0,-1)+1</f>
        <v>115</v>
      </c>
      <c r="EW40" s="179"/>
      <c r="EX40" s="178">
        <f ca="1">OFFSET(EX40,0,-2)+1</f>
        <v>116</v>
      </c>
      <c r="EY40" s="178">
        <f ca="1">OFFSET(EY40,0,-1)+1</f>
        <v>117</v>
      </c>
      <c r="EZ40" s="178">
        <f ca="1">OFFSET(EZ40,0,-1)+1</f>
        <v>118</v>
      </c>
      <c r="FA40" s="178">
        <f ca="1">OFFSET(FA40,0,-1)+1</f>
        <v>119</v>
      </c>
      <c r="FB40" s="178">
        <f ca="1">OFFSET(FB40,0,-1)+1</f>
        <v>120</v>
      </c>
      <c r="FC40" s="179">
        <f ca="1">OFFSET(FC40,0,-1)+1</f>
        <v>121</v>
      </c>
      <c r="FD40" s="179"/>
      <c r="FE40" s="178">
        <f ca="1">OFFSET(FE40,0,-2)+1</f>
        <v>122</v>
      </c>
      <c r="FF40" s="178">
        <f ca="1">OFFSET(FF40,0,-1)+1</f>
        <v>123</v>
      </c>
      <c r="FG40" s="178">
        <f ca="1">OFFSET(FG40,0,-1)+1</f>
        <v>124</v>
      </c>
      <c r="FH40" s="178">
        <f ca="1">OFFSET(FH40,0,-1)+1</f>
        <v>125</v>
      </c>
      <c r="FI40" s="178">
        <f ca="1">OFFSET(FI40,0,-1)+1</f>
        <v>126</v>
      </c>
      <c r="FJ40" s="179">
        <f ca="1">OFFSET(FJ40,0,-1)+1</f>
        <v>127</v>
      </c>
      <c r="FK40" s="179"/>
      <c r="FL40" s="178">
        <f ca="1">OFFSET(FL40,0,-2)+1</f>
        <v>128</v>
      </c>
      <c r="FM40" s="178">
        <f ca="1">OFFSET(FM40,0,-1)+1</f>
        <v>129</v>
      </c>
      <c r="FN40" s="178">
        <f ca="1">OFFSET(FN40,0,-1)+1</f>
        <v>130</v>
      </c>
      <c r="FO40" s="178">
        <f ca="1">OFFSET(FO40,0,-1)+1</f>
        <v>131</v>
      </c>
      <c r="FP40" s="178">
        <f ca="1">OFFSET(FP40,0,-1)+1</f>
        <v>132</v>
      </c>
      <c r="FQ40" s="179">
        <f ca="1">OFFSET(FQ40,0,-1)+1</f>
        <v>133</v>
      </c>
      <c r="FR40" s="179"/>
      <c r="FS40" s="178">
        <f ca="1">OFFSET(FS40,0,-2)+1</f>
        <v>134</v>
      </c>
      <c r="FT40" s="178">
        <f ca="1">OFFSET(FT40,0,-1)+1</f>
        <v>135</v>
      </c>
      <c r="FU40" s="178">
        <f ca="1">OFFSET(FU40,0,-1)+1</f>
        <v>136</v>
      </c>
      <c r="FV40" s="178">
        <f ca="1">OFFSET(FV40,0,-1)+1</f>
        <v>137</v>
      </c>
      <c r="FW40" s="178">
        <f ca="1">OFFSET(FW40,0,-1)+1</f>
        <v>138</v>
      </c>
      <c r="FX40" s="179">
        <f ca="1">OFFSET(FX40,0,-1)+1</f>
        <v>139</v>
      </c>
      <c r="FY40" s="179"/>
      <c r="FZ40" s="178">
        <f ca="1">OFFSET(FZ40,0,-2)+1</f>
        <v>140</v>
      </c>
      <c r="GA40" s="178">
        <f ca="1">OFFSET(GA40,0,-1)+1</f>
        <v>141</v>
      </c>
      <c r="GB40" s="178">
        <f ca="1">OFFSET(GB40,0,-1)+1</f>
        <v>142</v>
      </c>
      <c r="GC40" s="178">
        <f ca="1">OFFSET(GC40,0,-1)+1</f>
        <v>143</v>
      </c>
      <c r="GD40" s="178">
        <f ca="1">OFFSET(GD40,0,-1)+1</f>
        <v>144</v>
      </c>
      <c r="GE40" s="179">
        <f ca="1">OFFSET(GE40,0,-1)+1</f>
        <v>145</v>
      </c>
      <c r="GF40" s="179"/>
      <c r="GG40" s="178">
        <f ca="1">OFFSET(GG40,0,-2)+1</f>
        <v>146</v>
      </c>
      <c r="GH40" s="178">
        <f ca="1">OFFSET(GH40,0,-1)+1</f>
        <v>147</v>
      </c>
      <c r="GI40" s="178">
        <f ca="1">OFFSET(GI40,0,-1)+1</f>
        <v>148</v>
      </c>
      <c r="GJ40" s="178">
        <f ca="1">OFFSET(GJ40,0,-1)+1</f>
        <v>149</v>
      </c>
      <c r="GK40" s="178">
        <f ca="1">OFFSET(GK40,0,-1)+1</f>
        <v>150</v>
      </c>
      <c r="GL40" s="179">
        <f ca="1">OFFSET(GL40,0,-1)+1</f>
        <v>151</v>
      </c>
      <c r="GM40" s="179"/>
      <c r="GN40" s="178">
        <f ca="1">OFFSET(GN40,0,-2)+1</f>
        <v>152</v>
      </c>
      <c r="GO40" s="178">
        <f ca="1">OFFSET(GO40,0,-1)+1</f>
        <v>153</v>
      </c>
      <c r="GP40" s="178">
        <f ca="1">OFFSET(GP40,0,-1)+1</f>
        <v>154</v>
      </c>
      <c r="GQ40" s="178">
        <f ca="1">OFFSET(GQ40,0,-1)+1</f>
        <v>155</v>
      </c>
      <c r="GR40" s="178">
        <f ca="1">OFFSET(GR40,0,-1)+1</f>
        <v>156</v>
      </c>
      <c r="GS40" s="179">
        <f ca="1">OFFSET(GS40,0,-1)+1</f>
        <v>157</v>
      </c>
      <c r="GT40" s="179"/>
      <c r="GU40" s="178">
        <f ca="1">OFFSET(GU40,0,-2)+1</f>
        <v>158</v>
      </c>
      <c r="GV40" s="178">
        <f ca="1">OFFSET(GV40,0,-1)+1</f>
        <v>159</v>
      </c>
      <c r="GW40" s="178">
        <f ca="1">OFFSET(GW40,0,-1)+1</f>
        <v>160</v>
      </c>
      <c r="GX40" s="178">
        <f ca="1">OFFSET(GX40,0,-1)+1</f>
        <v>161</v>
      </c>
      <c r="GY40" s="178">
        <f ca="1">OFFSET(GY40,0,-1)+1</f>
        <v>162</v>
      </c>
      <c r="GZ40" s="179">
        <f ca="1">OFFSET(GZ40,0,-1)+1</f>
        <v>163</v>
      </c>
      <c r="HA40" s="179"/>
      <c r="HB40" s="178">
        <f ca="1">OFFSET(HB40,0,-2)+1</f>
        <v>164</v>
      </c>
      <c r="HC40" s="178">
        <f ca="1">OFFSET(HC40,0,-1)+1</f>
        <v>165</v>
      </c>
      <c r="HD40" s="178">
        <f ca="1">OFFSET(HD40,0,-1)+1</f>
        <v>166</v>
      </c>
      <c r="HE40" s="178">
        <f ca="1">OFFSET(HE40,0,-1)+1</f>
        <v>167</v>
      </c>
      <c r="HF40" s="178">
        <f ca="1">OFFSET(HF40,0,-1)+1</f>
        <v>168</v>
      </c>
      <c r="HG40" s="179">
        <f ca="1">OFFSET(HG40,0,-1)+1</f>
        <v>169</v>
      </c>
      <c r="HH40" s="179"/>
      <c r="HI40" s="178">
        <f ca="1">OFFSET(HI40,0,-2)+1</f>
        <v>170</v>
      </c>
      <c r="HJ40" s="178">
        <f ca="1">OFFSET(HJ40,0,-1)+1</f>
        <v>171</v>
      </c>
      <c r="HK40" s="178">
        <f ca="1">OFFSET(HK40,0,-1)+1</f>
        <v>172</v>
      </c>
      <c r="HL40" s="178">
        <f ca="1">OFFSET(HL40,0,-1)+1</f>
        <v>173</v>
      </c>
      <c r="HM40" s="178">
        <f ca="1">OFFSET(HM40,0,-1)+1</f>
        <v>174</v>
      </c>
      <c r="HN40" s="179">
        <f ca="1">OFFSET(HN40,0,-1)+1</f>
        <v>175</v>
      </c>
      <c r="HO40" s="179"/>
      <c r="HP40" s="178">
        <f ca="1">OFFSET(HP40,0,-2)+1</f>
        <v>176</v>
      </c>
      <c r="HQ40" s="178">
        <f ca="1">OFFSET(HQ40,0,-1)+1</f>
        <v>177</v>
      </c>
      <c r="HR40" s="178">
        <f ca="1">OFFSET(HR40,0,-1)+1</f>
        <v>178</v>
      </c>
      <c r="HS40" s="178">
        <f ca="1">OFFSET(HS40,0,-1)+1</f>
        <v>179</v>
      </c>
      <c r="HT40" s="178">
        <f ca="1">OFFSET(HT40,0,-1)+1</f>
        <v>180</v>
      </c>
      <c r="HU40" s="179">
        <f ca="1">OFFSET(HU40,0,-1)+1</f>
        <v>181</v>
      </c>
      <c r="HV40" s="179"/>
      <c r="HW40" s="178">
        <f ca="1">OFFSET(HW40,0,-2)+1</f>
        <v>182</v>
      </c>
      <c r="HX40" s="37"/>
      <c r="HY40" s="37"/>
      <c r="HZ40" s="37"/>
      <c r="IA40" s="37"/>
      <c r="IB40" s="37"/>
    </row>
    <row r="41" spans="1:236" ht="23.25" customHeight="1">
      <c r="A41" s="85" t="s">
        <v>61</v>
      </c>
      <c r="B41" s="85"/>
      <c r="C41" s="85"/>
      <c r="D41" s="85"/>
      <c r="E41" s="86">
        <v>1</v>
      </c>
      <c r="F41" s="85"/>
      <c r="G41" s="85"/>
      <c r="H41" s="85"/>
      <c r="I41" s="85"/>
      <c r="J41" s="85"/>
      <c r="K41" s="85"/>
      <c r="L41" s="87"/>
      <c r="M41" s="88"/>
      <c r="N41" s="88"/>
      <c r="O41" s="88"/>
      <c r="Q41" s="8"/>
      <c r="R41" s="89"/>
      <c r="S41" s="90">
        <f>INDEX(PT_DIFFERENTIATION_NUM_NTAR,MATCH(A41,PT_DIFFERENTIATION_NTAR_ID,0))</f>
        <v>1</v>
      </c>
      <c r="T41" s="76" t="s">
        <v>25</v>
      </c>
      <c r="U41" s="91"/>
      <c r="V41" s="92"/>
      <c r="W41" s="93"/>
      <c r="X41" s="93"/>
      <c r="Y41" s="93"/>
      <c r="Z41" s="93"/>
      <c r="AA41" s="93"/>
      <c r="AB41" s="94"/>
      <c r="AC41" s="92" t="str">
        <f>INDEX(PT_DIFFERENTIATION_NTAR,MATCH(A41,PT_DIFFERENTIATION_NTAR_ID,0))</f>
        <v>Тариф на водоотведение (очистка)</v>
      </c>
      <c r="AD41" s="93"/>
      <c r="AE41" s="93"/>
      <c r="AF41" s="93"/>
      <c r="AG41" s="93"/>
      <c r="AH41" s="93"/>
      <c r="AI41" s="93"/>
      <c r="AJ41" s="92"/>
      <c r="AK41" s="93"/>
      <c r="AL41" s="93"/>
      <c r="AM41" s="93"/>
      <c r="AN41" s="93"/>
      <c r="AO41" s="93"/>
      <c r="AP41" s="94"/>
      <c r="AQ41" s="92"/>
      <c r="AR41" s="93"/>
      <c r="AS41" s="93"/>
      <c r="AT41" s="93"/>
      <c r="AU41" s="93"/>
      <c r="AV41" s="93"/>
      <c r="AW41" s="94"/>
      <c r="AX41" s="92"/>
      <c r="AY41" s="93"/>
      <c r="AZ41" s="93"/>
      <c r="BA41" s="93"/>
      <c r="BB41" s="93"/>
      <c r="BC41" s="93"/>
      <c r="BD41" s="94"/>
      <c r="BE41" s="92"/>
      <c r="BF41" s="93"/>
      <c r="BG41" s="93"/>
      <c r="BH41" s="93"/>
      <c r="BI41" s="93"/>
      <c r="BJ41" s="93"/>
      <c r="BK41" s="94"/>
      <c r="BL41" s="92"/>
      <c r="BM41" s="93"/>
      <c r="BN41" s="93"/>
      <c r="BO41" s="93"/>
      <c r="BP41" s="93"/>
      <c r="BQ41" s="93"/>
      <c r="BR41" s="94"/>
      <c r="BS41" s="92"/>
      <c r="BT41" s="93"/>
      <c r="BU41" s="93"/>
      <c r="BV41" s="93"/>
      <c r="BW41" s="93"/>
      <c r="BX41" s="93"/>
      <c r="BY41" s="94"/>
      <c r="BZ41" s="92"/>
      <c r="CA41" s="93"/>
      <c r="CB41" s="93"/>
      <c r="CC41" s="93"/>
      <c r="CD41" s="93"/>
      <c r="CE41" s="93"/>
      <c r="CF41" s="94"/>
      <c r="CG41" s="92"/>
      <c r="CH41" s="93"/>
      <c r="CI41" s="93"/>
      <c r="CJ41" s="93"/>
      <c r="CK41" s="93"/>
      <c r="CL41" s="93"/>
      <c r="CM41" s="94"/>
      <c r="CN41" s="92"/>
      <c r="CO41" s="93"/>
      <c r="CP41" s="93"/>
      <c r="CQ41" s="93"/>
      <c r="CR41" s="93"/>
      <c r="CS41" s="93"/>
      <c r="CT41" s="94"/>
      <c r="CU41" s="92"/>
      <c r="CV41" s="93"/>
      <c r="CW41" s="93"/>
      <c r="CX41" s="93"/>
      <c r="CY41" s="93"/>
      <c r="CZ41" s="93"/>
      <c r="DA41" s="94"/>
      <c r="DB41" s="92"/>
      <c r="DC41" s="93"/>
      <c r="DD41" s="93"/>
      <c r="DE41" s="93"/>
      <c r="DF41" s="93"/>
      <c r="DG41" s="93"/>
      <c r="DH41" s="94"/>
      <c r="DI41" s="92"/>
      <c r="DJ41" s="93"/>
      <c r="DK41" s="93"/>
      <c r="DL41" s="93"/>
      <c r="DM41" s="93"/>
      <c r="DN41" s="93"/>
      <c r="DO41" s="94"/>
      <c r="DP41" s="92"/>
      <c r="DQ41" s="93"/>
      <c r="DR41" s="93"/>
      <c r="DS41" s="93"/>
      <c r="DT41" s="93"/>
      <c r="DU41" s="93"/>
      <c r="DV41" s="94"/>
      <c r="DW41" s="92"/>
      <c r="DX41" s="93"/>
      <c r="DY41" s="93"/>
      <c r="DZ41" s="93"/>
      <c r="EA41" s="93"/>
      <c r="EB41" s="93"/>
      <c r="EC41" s="94"/>
      <c r="ED41" s="92"/>
      <c r="EE41" s="93"/>
      <c r="EF41" s="93"/>
      <c r="EG41" s="93"/>
      <c r="EH41" s="93"/>
      <c r="EI41" s="93"/>
      <c r="EJ41" s="94"/>
      <c r="EK41" s="92"/>
      <c r="EL41" s="93"/>
      <c r="EM41" s="93"/>
      <c r="EN41" s="93"/>
      <c r="EO41" s="93"/>
      <c r="EP41" s="93"/>
      <c r="EQ41" s="94"/>
      <c r="ER41" s="92"/>
      <c r="ES41" s="93"/>
      <c r="ET41" s="93"/>
      <c r="EU41" s="93"/>
      <c r="EV41" s="93"/>
      <c r="EW41" s="93"/>
      <c r="EX41" s="94"/>
      <c r="EY41" s="92"/>
      <c r="EZ41" s="93"/>
      <c r="FA41" s="93"/>
      <c r="FB41" s="93"/>
      <c r="FC41" s="93"/>
      <c r="FD41" s="93"/>
      <c r="FE41" s="94"/>
      <c r="FF41" s="92"/>
      <c r="FG41" s="93"/>
      <c r="FH41" s="93"/>
      <c r="FI41" s="93"/>
      <c r="FJ41" s="93"/>
      <c r="FK41" s="93"/>
      <c r="FL41" s="94"/>
      <c r="FM41" s="92"/>
      <c r="FN41" s="93"/>
      <c r="FO41" s="93"/>
      <c r="FP41" s="93"/>
      <c r="FQ41" s="93"/>
      <c r="FR41" s="93"/>
      <c r="FS41" s="94"/>
      <c r="FT41" s="92"/>
      <c r="FU41" s="93"/>
      <c r="FV41" s="93"/>
      <c r="FW41" s="93"/>
      <c r="FX41" s="93"/>
      <c r="FY41" s="93"/>
      <c r="FZ41" s="94"/>
      <c r="GA41" s="92"/>
      <c r="GB41" s="93"/>
      <c r="GC41" s="93"/>
      <c r="GD41" s="93"/>
      <c r="GE41" s="93"/>
      <c r="GF41" s="93"/>
      <c r="GG41" s="94"/>
      <c r="GH41" s="92"/>
      <c r="GI41" s="93"/>
      <c r="GJ41" s="93"/>
      <c r="GK41" s="93"/>
      <c r="GL41" s="93"/>
      <c r="GM41" s="93"/>
      <c r="GN41" s="94"/>
      <c r="GO41" s="92"/>
      <c r="GP41" s="93"/>
      <c r="GQ41" s="93"/>
      <c r="GR41" s="93"/>
      <c r="GS41" s="93"/>
      <c r="GT41" s="93"/>
      <c r="GU41" s="94"/>
      <c r="GV41" s="92"/>
      <c r="GW41" s="93"/>
      <c r="GX41" s="93"/>
      <c r="GY41" s="93"/>
      <c r="GZ41" s="93"/>
      <c r="HA41" s="93"/>
      <c r="HB41" s="94"/>
      <c r="HC41" s="92"/>
      <c r="HD41" s="93"/>
      <c r="HE41" s="93"/>
      <c r="HF41" s="93"/>
      <c r="HG41" s="93"/>
      <c r="HH41" s="93"/>
      <c r="HI41" s="94"/>
      <c r="HJ41" s="92"/>
      <c r="HK41" s="93"/>
      <c r="HL41" s="93"/>
      <c r="HM41" s="93"/>
      <c r="HN41" s="93"/>
      <c r="HO41" s="93"/>
      <c r="HP41" s="94"/>
      <c r="HQ41" s="92"/>
      <c r="HR41" s="93"/>
      <c r="HS41" s="93"/>
      <c r="HT41" s="93"/>
      <c r="HU41" s="93"/>
      <c r="HV41" s="93"/>
      <c r="HW41" s="94"/>
      <c r="HY41" s="5"/>
      <c r="HZ41" s="5" t="str">
        <f>IF(T41="","",T41)</f>
        <v>Наименование тарифа</v>
      </c>
      <c r="IA41" s="5"/>
      <c r="IB41" s="5"/>
    </row>
    <row r="42" spans="1:236" ht="23.25" customHeight="1">
      <c r="A42" s="85" t="s">
        <v>61</v>
      </c>
      <c r="B42" s="85" t="s">
        <v>117</v>
      </c>
      <c r="C42" s="85"/>
      <c r="D42" s="85"/>
      <c r="E42" s="95"/>
      <c r="F42" s="86">
        <v>1</v>
      </c>
      <c r="G42" s="85"/>
      <c r="H42" s="85"/>
      <c r="I42" s="85"/>
      <c r="J42" s="85"/>
      <c r="K42" s="85"/>
      <c r="L42" s="87"/>
      <c r="M42" s="88"/>
      <c r="N42" s="88"/>
      <c r="O42" s="88"/>
      <c r="P42" s="96"/>
      <c r="Q42" s="97"/>
      <c r="R42" s="98"/>
      <c r="S42" s="90" t="str">
        <f>INDEX(PT_DIFFERENTIATION_NUM_TER,MATCH(B42,PT_DIFFERENTIATION_TER_ID,0))</f>
        <v>1.1</v>
      </c>
      <c r="T42" s="99" t="s">
        <v>72</v>
      </c>
      <c r="U42" s="91"/>
      <c r="V42" s="92"/>
      <c r="W42" s="93"/>
      <c r="X42" s="93"/>
      <c r="Y42" s="93"/>
      <c r="Z42" s="93"/>
      <c r="AA42" s="93"/>
      <c r="AB42" s="94"/>
      <c r="AC42" s="92" t="str">
        <f>INDEX(PT_DIFFERENTIATION_TER,MATCH(B42,PT_DIFFERENTIATION_TER_ID,0))</f>
        <v>без дифференциации</v>
      </c>
      <c r="AD42" s="93"/>
      <c r="AE42" s="93"/>
      <c r="AF42" s="93"/>
      <c r="AG42" s="93"/>
      <c r="AH42" s="93"/>
      <c r="AI42" s="93"/>
      <c r="AJ42" s="92"/>
      <c r="AK42" s="93"/>
      <c r="AL42" s="93"/>
      <c r="AM42" s="93"/>
      <c r="AN42" s="93"/>
      <c r="AO42" s="93"/>
      <c r="AP42" s="94"/>
      <c r="AQ42" s="92"/>
      <c r="AR42" s="93"/>
      <c r="AS42" s="93"/>
      <c r="AT42" s="93"/>
      <c r="AU42" s="93"/>
      <c r="AV42" s="93"/>
      <c r="AW42" s="94"/>
      <c r="AX42" s="92"/>
      <c r="AY42" s="93"/>
      <c r="AZ42" s="93"/>
      <c r="BA42" s="93"/>
      <c r="BB42" s="93"/>
      <c r="BC42" s="93"/>
      <c r="BD42" s="94"/>
      <c r="BE42" s="92"/>
      <c r="BF42" s="93"/>
      <c r="BG42" s="93"/>
      <c r="BH42" s="93"/>
      <c r="BI42" s="93"/>
      <c r="BJ42" s="93"/>
      <c r="BK42" s="94"/>
      <c r="BL42" s="92"/>
      <c r="BM42" s="93"/>
      <c r="BN42" s="93"/>
      <c r="BO42" s="93"/>
      <c r="BP42" s="93"/>
      <c r="BQ42" s="93"/>
      <c r="BR42" s="94"/>
      <c r="BS42" s="92"/>
      <c r="BT42" s="93"/>
      <c r="BU42" s="93"/>
      <c r="BV42" s="93"/>
      <c r="BW42" s="93"/>
      <c r="BX42" s="93"/>
      <c r="BY42" s="94"/>
      <c r="BZ42" s="92"/>
      <c r="CA42" s="93"/>
      <c r="CB42" s="93"/>
      <c r="CC42" s="93"/>
      <c r="CD42" s="93"/>
      <c r="CE42" s="93"/>
      <c r="CF42" s="94"/>
      <c r="CG42" s="92"/>
      <c r="CH42" s="93"/>
      <c r="CI42" s="93"/>
      <c r="CJ42" s="93"/>
      <c r="CK42" s="93"/>
      <c r="CL42" s="93"/>
      <c r="CM42" s="94"/>
      <c r="CN42" s="92"/>
      <c r="CO42" s="93"/>
      <c r="CP42" s="93"/>
      <c r="CQ42" s="93"/>
      <c r="CR42" s="93"/>
      <c r="CS42" s="93"/>
      <c r="CT42" s="94"/>
      <c r="CU42" s="92"/>
      <c r="CV42" s="93"/>
      <c r="CW42" s="93"/>
      <c r="CX42" s="93"/>
      <c r="CY42" s="93"/>
      <c r="CZ42" s="93"/>
      <c r="DA42" s="94"/>
      <c r="DB42" s="92"/>
      <c r="DC42" s="93"/>
      <c r="DD42" s="93"/>
      <c r="DE42" s="93"/>
      <c r="DF42" s="93"/>
      <c r="DG42" s="93"/>
      <c r="DH42" s="94"/>
      <c r="DI42" s="92"/>
      <c r="DJ42" s="93"/>
      <c r="DK42" s="93"/>
      <c r="DL42" s="93"/>
      <c r="DM42" s="93"/>
      <c r="DN42" s="93"/>
      <c r="DO42" s="94"/>
      <c r="DP42" s="92"/>
      <c r="DQ42" s="93"/>
      <c r="DR42" s="93"/>
      <c r="DS42" s="93"/>
      <c r="DT42" s="93"/>
      <c r="DU42" s="93"/>
      <c r="DV42" s="94"/>
      <c r="DW42" s="92"/>
      <c r="DX42" s="93"/>
      <c r="DY42" s="93"/>
      <c r="DZ42" s="93"/>
      <c r="EA42" s="93"/>
      <c r="EB42" s="93"/>
      <c r="EC42" s="94"/>
      <c r="ED42" s="92"/>
      <c r="EE42" s="93"/>
      <c r="EF42" s="93"/>
      <c r="EG42" s="93"/>
      <c r="EH42" s="93"/>
      <c r="EI42" s="93"/>
      <c r="EJ42" s="94"/>
      <c r="EK42" s="92"/>
      <c r="EL42" s="93"/>
      <c r="EM42" s="93"/>
      <c r="EN42" s="93"/>
      <c r="EO42" s="93"/>
      <c r="EP42" s="93"/>
      <c r="EQ42" s="94"/>
      <c r="ER42" s="92"/>
      <c r="ES42" s="93"/>
      <c r="ET42" s="93"/>
      <c r="EU42" s="93"/>
      <c r="EV42" s="93"/>
      <c r="EW42" s="93"/>
      <c r="EX42" s="94"/>
      <c r="EY42" s="92"/>
      <c r="EZ42" s="93"/>
      <c r="FA42" s="93"/>
      <c r="FB42" s="93"/>
      <c r="FC42" s="93"/>
      <c r="FD42" s="93"/>
      <c r="FE42" s="94"/>
      <c r="FF42" s="92"/>
      <c r="FG42" s="93"/>
      <c r="FH42" s="93"/>
      <c r="FI42" s="93"/>
      <c r="FJ42" s="93"/>
      <c r="FK42" s="93"/>
      <c r="FL42" s="94"/>
      <c r="FM42" s="92"/>
      <c r="FN42" s="93"/>
      <c r="FO42" s="93"/>
      <c r="FP42" s="93"/>
      <c r="FQ42" s="93"/>
      <c r="FR42" s="93"/>
      <c r="FS42" s="94"/>
      <c r="FT42" s="92"/>
      <c r="FU42" s="93"/>
      <c r="FV42" s="93"/>
      <c r="FW42" s="93"/>
      <c r="FX42" s="93"/>
      <c r="FY42" s="93"/>
      <c r="FZ42" s="94"/>
      <c r="GA42" s="92"/>
      <c r="GB42" s="93"/>
      <c r="GC42" s="93"/>
      <c r="GD42" s="93"/>
      <c r="GE42" s="93"/>
      <c r="GF42" s="93"/>
      <c r="GG42" s="94"/>
      <c r="GH42" s="92"/>
      <c r="GI42" s="93"/>
      <c r="GJ42" s="93"/>
      <c r="GK42" s="93"/>
      <c r="GL42" s="93"/>
      <c r="GM42" s="93"/>
      <c r="GN42" s="94"/>
      <c r="GO42" s="92"/>
      <c r="GP42" s="93"/>
      <c r="GQ42" s="93"/>
      <c r="GR42" s="93"/>
      <c r="GS42" s="93"/>
      <c r="GT42" s="93"/>
      <c r="GU42" s="94"/>
      <c r="GV42" s="92"/>
      <c r="GW42" s="93"/>
      <c r="GX42" s="93"/>
      <c r="GY42" s="93"/>
      <c r="GZ42" s="93"/>
      <c r="HA42" s="93"/>
      <c r="HB42" s="94"/>
      <c r="HC42" s="92"/>
      <c r="HD42" s="93"/>
      <c r="HE42" s="93"/>
      <c r="HF42" s="93"/>
      <c r="HG42" s="93"/>
      <c r="HH42" s="93"/>
      <c r="HI42" s="94"/>
      <c r="HJ42" s="92"/>
      <c r="HK42" s="93"/>
      <c r="HL42" s="93"/>
      <c r="HM42" s="93"/>
      <c r="HN42" s="93"/>
      <c r="HO42" s="93"/>
      <c r="HP42" s="94"/>
      <c r="HQ42" s="92"/>
      <c r="HR42" s="93"/>
      <c r="HS42" s="93"/>
      <c r="HT42" s="93"/>
      <c r="HU42" s="93"/>
      <c r="HV42" s="93"/>
      <c r="HW42" s="94"/>
      <c r="HY42" s="5"/>
      <c r="HZ42" s="5" t="str">
        <f>IF(T42="","",T42)</f>
        <v>Территория действия тарифа</v>
      </c>
      <c r="IA42" s="5"/>
      <c r="IB42" s="5"/>
    </row>
    <row r="43" spans="1:236" ht="23.25" customHeight="1">
      <c r="A43" s="85" t="s">
        <v>61</v>
      </c>
      <c r="B43" s="85" t="s">
        <v>117</v>
      </c>
      <c r="C43" s="85" t="s">
        <v>118</v>
      </c>
      <c r="D43" s="85"/>
      <c r="E43" s="95"/>
      <c r="F43" s="95"/>
      <c r="G43" s="86">
        <v>1</v>
      </c>
      <c r="H43" s="85"/>
      <c r="I43" s="85"/>
      <c r="J43" s="85"/>
      <c r="K43" s="85"/>
      <c r="L43" s="87"/>
      <c r="M43" s="88"/>
      <c r="N43" s="88"/>
      <c r="O43" s="88"/>
      <c r="P43" s="100"/>
      <c r="Q43" s="97"/>
      <c r="R43" s="98"/>
      <c r="S43" s="90" t="str">
        <f>INDEX(PT_DIFFERENTIATION_NUM_CS,MATCH(C43,PT_DIFFERENTIATION_CS_ID,0))</f>
        <v>1.1.1</v>
      </c>
      <c r="T43" s="101" t="s">
        <v>73</v>
      </c>
      <c r="U43" s="91"/>
      <c r="V43" s="92"/>
      <c r="W43" s="93"/>
      <c r="X43" s="93"/>
      <c r="Y43" s="93"/>
      <c r="Z43" s="93"/>
      <c r="AA43" s="93"/>
      <c r="AB43" s="94"/>
      <c r="AC43" s="92" t="str">
        <f>INDEX(PT_DIFFERENTIATION_CS,MATCH(C43,PT_DIFFERENTIATION_CS_ID,0))</f>
        <v>без дифференциации</v>
      </c>
      <c r="AD43" s="93"/>
      <c r="AE43" s="93"/>
      <c r="AF43" s="93"/>
      <c r="AG43" s="93"/>
      <c r="AH43" s="93"/>
      <c r="AI43" s="93"/>
      <c r="AJ43" s="92"/>
      <c r="AK43" s="93"/>
      <c r="AL43" s="93"/>
      <c r="AM43" s="93"/>
      <c r="AN43" s="93"/>
      <c r="AO43" s="93"/>
      <c r="AP43" s="94"/>
      <c r="AQ43" s="92"/>
      <c r="AR43" s="93"/>
      <c r="AS43" s="93"/>
      <c r="AT43" s="93"/>
      <c r="AU43" s="93"/>
      <c r="AV43" s="93"/>
      <c r="AW43" s="94"/>
      <c r="AX43" s="92"/>
      <c r="AY43" s="93"/>
      <c r="AZ43" s="93"/>
      <c r="BA43" s="93"/>
      <c r="BB43" s="93"/>
      <c r="BC43" s="93"/>
      <c r="BD43" s="94"/>
      <c r="BE43" s="92"/>
      <c r="BF43" s="93"/>
      <c r="BG43" s="93"/>
      <c r="BH43" s="93"/>
      <c r="BI43" s="93"/>
      <c r="BJ43" s="93"/>
      <c r="BK43" s="94"/>
      <c r="BL43" s="92"/>
      <c r="BM43" s="93"/>
      <c r="BN43" s="93"/>
      <c r="BO43" s="93"/>
      <c r="BP43" s="93"/>
      <c r="BQ43" s="93"/>
      <c r="BR43" s="94"/>
      <c r="BS43" s="92"/>
      <c r="BT43" s="93"/>
      <c r="BU43" s="93"/>
      <c r="BV43" s="93"/>
      <c r="BW43" s="93"/>
      <c r="BX43" s="93"/>
      <c r="BY43" s="94"/>
      <c r="BZ43" s="92"/>
      <c r="CA43" s="93"/>
      <c r="CB43" s="93"/>
      <c r="CC43" s="93"/>
      <c r="CD43" s="93"/>
      <c r="CE43" s="93"/>
      <c r="CF43" s="94"/>
      <c r="CG43" s="92"/>
      <c r="CH43" s="93"/>
      <c r="CI43" s="93"/>
      <c r="CJ43" s="93"/>
      <c r="CK43" s="93"/>
      <c r="CL43" s="93"/>
      <c r="CM43" s="94"/>
      <c r="CN43" s="92"/>
      <c r="CO43" s="93"/>
      <c r="CP43" s="93"/>
      <c r="CQ43" s="93"/>
      <c r="CR43" s="93"/>
      <c r="CS43" s="93"/>
      <c r="CT43" s="94"/>
      <c r="CU43" s="92"/>
      <c r="CV43" s="93"/>
      <c r="CW43" s="93"/>
      <c r="CX43" s="93"/>
      <c r="CY43" s="93"/>
      <c r="CZ43" s="93"/>
      <c r="DA43" s="94"/>
      <c r="DB43" s="92"/>
      <c r="DC43" s="93"/>
      <c r="DD43" s="93"/>
      <c r="DE43" s="93"/>
      <c r="DF43" s="93"/>
      <c r="DG43" s="93"/>
      <c r="DH43" s="94"/>
      <c r="DI43" s="92"/>
      <c r="DJ43" s="93"/>
      <c r="DK43" s="93"/>
      <c r="DL43" s="93"/>
      <c r="DM43" s="93"/>
      <c r="DN43" s="93"/>
      <c r="DO43" s="94"/>
      <c r="DP43" s="92"/>
      <c r="DQ43" s="93"/>
      <c r="DR43" s="93"/>
      <c r="DS43" s="93"/>
      <c r="DT43" s="93"/>
      <c r="DU43" s="93"/>
      <c r="DV43" s="94"/>
      <c r="DW43" s="92"/>
      <c r="DX43" s="93"/>
      <c r="DY43" s="93"/>
      <c r="DZ43" s="93"/>
      <c r="EA43" s="93"/>
      <c r="EB43" s="93"/>
      <c r="EC43" s="94"/>
      <c r="ED43" s="92"/>
      <c r="EE43" s="93"/>
      <c r="EF43" s="93"/>
      <c r="EG43" s="93"/>
      <c r="EH43" s="93"/>
      <c r="EI43" s="93"/>
      <c r="EJ43" s="94"/>
      <c r="EK43" s="92"/>
      <c r="EL43" s="93"/>
      <c r="EM43" s="93"/>
      <c r="EN43" s="93"/>
      <c r="EO43" s="93"/>
      <c r="EP43" s="93"/>
      <c r="EQ43" s="94"/>
      <c r="ER43" s="92"/>
      <c r="ES43" s="93"/>
      <c r="ET43" s="93"/>
      <c r="EU43" s="93"/>
      <c r="EV43" s="93"/>
      <c r="EW43" s="93"/>
      <c r="EX43" s="94"/>
      <c r="EY43" s="92"/>
      <c r="EZ43" s="93"/>
      <c r="FA43" s="93"/>
      <c r="FB43" s="93"/>
      <c r="FC43" s="93"/>
      <c r="FD43" s="93"/>
      <c r="FE43" s="94"/>
      <c r="FF43" s="92"/>
      <c r="FG43" s="93"/>
      <c r="FH43" s="93"/>
      <c r="FI43" s="93"/>
      <c r="FJ43" s="93"/>
      <c r="FK43" s="93"/>
      <c r="FL43" s="94"/>
      <c r="FM43" s="92"/>
      <c r="FN43" s="93"/>
      <c r="FO43" s="93"/>
      <c r="FP43" s="93"/>
      <c r="FQ43" s="93"/>
      <c r="FR43" s="93"/>
      <c r="FS43" s="94"/>
      <c r="FT43" s="92"/>
      <c r="FU43" s="93"/>
      <c r="FV43" s="93"/>
      <c r="FW43" s="93"/>
      <c r="FX43" s="93"/>
      <c r="FY43" s="93"/>
      <c r="FZ43" s="94"/>
      <c r="GA43" s="92"/>
      <c r="GB43" s="93"/>
      <c r="GC43" s="93"/>
      <c r="GD43" s="93"/>
      <c r="GE43" s="93"/>
      <c r="GF43" s="93"/>
      <c r="GG43" s="94"/>
      <c r="GH43" s="92"/>
      <c r="GI43" s="93"/>
      <c r="GJ43" s="93"/>
      <c r="GK43" s="93"/>
      <c r="GL43" s="93"/>
      <c r="GM43" s="93"/>
      <c r="GN43" s="94"/>
      <c r="GO43" s="92"/>
      <c r="GP43" s="93"/>
      <c r="GQ43" s="93"/>
      <c r="GR43" s="93"/>
      <c r="GS43" s="93"/>
      <c r="GT43" s="93"/>
      <c r="GU43" s="94"/>
      <c r="GV43" s="92"/>
      <c r="GW43" s="93"/>
      <c r="GX43" s="93"/>
      <c r="GY43" s="93"/>
      <c r="GZ43" s="93"/>
      <c r="HA43" s="93"/>
      <c r="HB43" s="94"/>
      <c r="HC43" s="92"/>
      <c r="HD43" s="93"/>
      <c r="HE43" s="93"/>
      <c r="HF43" s="93"/>
      <c r="HG43" s="93"/>
      <c r="HH43" s="93"/>
      <c r="HI43" s="94"/>
      <c r="HJ43" s="92"/>
      <c r="HK43" s="93"/>
      <c r="HL43" s="93"/>
      <c r="HM43" s="93"/>
      <c r="HN43" s="93"/>
      <c r="HO43" s="93"/>
      <c r="HP43" s="94"/>
      <c r="HQ43" s="92"/>
      <c r="HR43" s="93"/>
      <c r="HS43" s="93"/>
      <c r="HT43" s="93"/>
      <c r="HU43" s="93"/>
      <c r="HV43" s="93"/>
      <c r="HW43" s="94"/>
      <c r="HY43" s="5"/>
      <c r="HZ43" s="5" t="str">
        <f>IF(T43="","",T43)</f>
        <v>Наименование централизованной системы водоотведения</v>
      </c>
      <c r="IA43" s="5"/>
      <c r="IB43" s="5"/>
    </row>
    <row r="44" spans="1:236" ht="23.25" customHeight="1">
      <c r="A44" s="85" t="s">
        <v>61</v>
      </c>
      <c r="B44" s="85" t="s">
        <v>117</v>
      </c>
      <c r="C44" s="85" t="s">
        <v>118</v>
      </c>
      <c r="D44" s="85" t="s">
        <v>119</v>
      </c>
      <c r="E44" s="95"/>
      <c r="F44" s="95"/>
      <c r="G44" s="95"/>
      <c r="H44" s="95"/>
      <c r="I44" s="102" t="str">
        <f>S43&amp;".1"</f>
        <v>1.1.1.1</v>
      </c>
      <c r="J44" s="85"/>
      <c r="K44" s="85"/>
      <c r="L44" s="87"/>
      <c r="P44" s="103">
        <v>1</v>
      </c>
      <c r="Q44" s="104"/>
      <c r="R44" s="105"/>
      <c r="S44" s="90" t="str">
        <f>$I44</f>
        <v>1.1.1.1</v>
      </c>
      <c r="T44" s="106" t="s">
        <v>74</v>
      </c>
      <c r="U44" s="91"/>
      <c r="V44" s="107"/>
      <c r="W44" s="108"/>
      <c r="X44" s="108"/>
      <c r="Y44" s="108"/>
      <c r="Z44" s="108"/>
      <c r="AA44" s="108"/>
      <c r="AB44" s="109"/>
      <c r="AC44" s="110" t="s">
        <v>120</v>
      </c>
      <c r="AD44" s="111"/>
      <c r="AE44" s="111"/>
      <c r="AF44" s="111"/>
      <c r="AG44" s="111"/>
      <c r="AH44" s="111"/>
      <c r="AI44" s="111"/>
      <c r="AJ44" s="107"/>
      <c r="AK44" s="108"/>
      <c r="AL44" s="108"/>
      <c r="AM44" s="108"/>
      <c r="AN44" s="108"/>
      <c r="AO44" s="108"/>
      <c r="AP44" s="109"/>
      <c r="AQ44" s="107"/>
      <c r="AR44" s="108"/>
      <c r="AS44" s="108"/>
      <c r="AT44" s="108"/>
      <c r="AU44" s="108"/>
      <c r="AV44" s="108"/>
      <c r="AW44" s="109"/>
      <c r="AX44" s="107"/>
      <c r="AY44" s="108"/>
      <c r="AZ44" s="108"/>
      <c r="BA44" s="108"/>
      <c r="BB44" s="108"/>
      <c r="BC44" s="108"/>
      <c r="BD44" s="109"/>
      <c r="BE44" s="107"/>
      <c r="BF44" s="108"/>
      <c r="BG44" s="108"/>
      <c r="BH44" s="108"/>
      <c r="BI44" s="108"/>
      <c r="BJ44" s="108"/>
      <c r="BK44" s="109"/>
      <c r="BL44" s="107"/>
      <c r="BM44" s="108"/>
      <c r="BN44" s="108"/>
      <c r="BO44" s="108"/>
      <c r="BP44" s="108"/>
      <c r="BQ44" s="108"/>
      <c r="BR44" s="109"/>
      <c r="BS44" s="107"/>
      <c r="BT44" s="108"/>
      <c r="BU44" s="108"/>
      <c r="BV44" s="108"/>
      <c r="BW44" s="108"/>
      <c r="BX44" s="108"/>
      <c r="BY44" s="109"/>
      <c r="BZ44" s="107"/>
      <c r="CA44" s="108"/>
      <c r="CB44" s="108"/>
      <c r="CC44" s="108"/>
      <c r="CD44" s="108"/>
      <c r="CE44" s="108"/>
      <c r="CF44" s="109"/>
      <c r="CG44" s="107"/>
      <c r="CH44" s="108"/>
      <c r="CI44" s="108"/>
      <c r="CJ44" s="108"/>
      <c r="CK44" s="108"/>
      <c r="CL44" s="108"/>
      <c r="CM44" s="109"/>
      <c r="CN44" s="107"/>
      <c r="CO44" s="108"/>
      <c r="CP44" s="108"/>
      <c r="CQ44" s="108"/>
      <c r="CR44" s="108"/>
      <c r="CS44" s="108"/>
      <c r="CT44" s="109"/>
      <c r="CU44" s="107"/>
      <c r="CV44" s="108"/>
      <c r="CW44" s="108"/>
      <c r="CX44" s="108"/>
      <c r="CY44" s="108"/>
      <c r="CZ44" s="108"/>
      <c r="DA44" s="109"/>
      <c r="DB44" s="107"/>
      <c r="DC44" s="108"/>
      <c r="DD44" s="108"/>
      <c r="DE44" s="108"/>
      <c r="DF44" s="108"/>
      <c r="DG44" s="108"/>
      <c r="DH44" s="109"/>
      <c r="DI44" s="107"/>
      <c r="DJ44" s="108"/>
      <c r="DK44" s="108"/>
      <c r="DL44" s="108"/>
      <c r="DM44" s="108"/>
      <c r="DN44" s="108"/>
      <c r="DO44" s="109"/>
      <c r="DP44" s="107"/>
      <c r="DQ44" s="108"/>
      <c r="DR44" s="108"/>
      <c r="DS44" s="108"/>
      <c r="DT44" s="108"/>
      <c r="DU44" s="108"/>
      <c r="DV44" s="109"/>
      <c r="DW44" s="107"/>
      <c r="DX44" s="108"/>
      <c r="DY44" s="108"/>
      <c r="DZ44" s="108"/>
      <c r="EA44" s="108"/>
      <c r="EB44" s="108"/>
      <c r="EC44" s="109"/>
      <c r="ED44" s="107"/>
      <c r="EE44" s="108"/>
      <c r="EF44" s="108"/>
      <c r="EG44" s="108"/>
      <c r="EH44" s="108"/>
      <c r="EI44" s="108"/>
      <c r="EJ44" s="109"/>
      <c r="EK44" s="107"/>
      <c r="EL44" s="108"/>
      <c r="EM44" s="108"/>
      <c r="EN44" s="108"/>
      <c r="EO44" s="108"/>
      <c r="EP44" s="108"/>
      <c r="EQ44" s="109"/>
      <c r="ER44" s="107"/>
      <c r="ES44" s="108"/>
      <c r="ET44" s="108"/>
      <c r="EU44" s="108"/>
      <c r="EV44" s="108"/>
      <c r="EW44" s="108"/>
      <c r="EX44" s="109"/>
      <c r="EY44" s="107"/>
      <c r="EZ44" s="108"/>
      <c r="FA44" s="108"/>
      <c r="FB44" s="108"/>
      <c r="FC44" s="108"/>
      <c r="FD44" s="108"/>
      <c r="FE44" s="109"/>
      <c r="FF44" s="107"/>
      <c r="FG44" s="108"/>
      <c r="FH44" s="108"/>
      <c r="FI44" s="108"/>
      <c r="FJ44" s="108"/>
      <c r="FK44" s="108"/>
      <c r="FL44" s="109"/>
      <c r="FM44" s="107"/>
      <c r="FN44" s="108"/>
      <c r="FO44" s="108"/>
      <c r="FP44" s="108"/>
      <c r="FQ44" s="108"/>
      <c r="FR44" s="108"/>
      <c r="FS44" s="109"/>
      <c r="FT44" s="107"/>
      <c r="FU44" s="108"/>
      <c r="FV44" s="108"/>
      <c r="FW44" s="108"/>
      <c r="FX44" s="108"/>
      <c r="FY44" s="108"/>
      <c r="FZ44" s="109"/>
      <c r="GA44" s="107"/>
      <c r="GB44" s="108"/>
      <c r="GC44" s="108"/>
      <c r="GD44" s="108"/>
      <c r="GE44" s="108"/>
      <c r="GF44" s="108"/>
      <c r="GG44" s="109"/>
      <c r="GH44" s="107"/>
      <c r="GI44" s="108"/>
      <c r="GJ44" s="108"/>
      <c r="GK44" s="108"/>
      <c r="GL44" s="108"/>
      <c r="GM44" s="108"/>
      <c r="GN44" s="109"/>
      <c r="GO44" s="107"/>
      <c r="GP44" s="108"/>
      <c r="GQ44" s="108"/>
      <c r="GR44" s="108"/>
      <c r="GS44" s="108"/>
      <c r="GT44" s="108"/>
      <c r="GU44" s="109"/>
      <c r="GV44" s="107"/>
      <c r="GW44" s="108"/>
      <c r="GX44" s="108"/>
      <c r="GY44" s="108"/>
      <c r="GZ44" s="108"/>
      <c r="HA44" s="108"/>
      <c r="HB44" s="109"/>
      <c r="HC44" s="107"/>
      <c r="HD44" s="108"/>
      <c r="HE44" s="108"/>
      <c r="HF44" s="108"/>
      <c r="HG44" s="108"/>
      <c r="HH44" s="108"/>
      <c r="HI44" s="109"/>
      <c r="HJ44" s="107"/>
      <c r="HK44" s="108"/>
      <c r="HL44" s="108"/>
      <c r="HM44" s="108"/>
      <c r="HN44" s="108"/>
      <c r="HO44" s="108"/>
      <c r="HP44" s="109"/>
      <c r="HQ44" s="107"/>
      <c r="HR44" s="108"/>
      <c r="HS44" s="108"/>
      <c r="HT44" s="108"/>
      <c r="HU44" s="108"/>
      <c r="HV44" s="108"/>
      <c r="HW44" s="109"/>
      <c r="HY44" s="5"/>
      <c r="HZ44" s="5" t="str">
        <f>IF(T44="","",T44)</f>
        <v>Наименование признака дифференциации</v>
      </c>
      <c r="IA44" s="5"/>
      <c r="IB44" s="5"/>
    </row>
    <row r="45" spans="1:236" ht="23.25" customHeight="1">
      <c r="A45" s="85" t="s">
        <v>61</v>
      </c>
      <c r="B45" s="85" t="s">
        <v>117</v>
      </c>
      <c r="C45" s="85" t="s">
        <v>118</v>
      </c>
      <c r="D45" s="85" t="s">
        <v>119</v>
      </c>
      <c r="E45" s="95"/>
      <c r="F45" s="95"/>
      <c r="G45" s="95"/>
      <c r="H45" s="95"/>
      <c r="I45" s="112"/>
      <c r="J45" s="102" t="str">
        <f>I44&amp;".1"</f>
        <v>1.1.1.1.1</v>
      </c>
      <c r="K45" s="85"/>
      <c r="L45" s="87" t="s">
        <v>75</v>
      </c>
      <c r="P45" s="103"/>
      <c r="Q45" s="103">
        <v>1</v>
      </c>
      <c r="R45" s="113"/>
      <c r="S45" s="90" t="str">
        <f>$J45</f>
        <v>1.1.1.1.1</v>
      </c>
      <c r="T45" s="114" t="s">
        <v>76</v>
      </c>
      <c r="U45" s="91"/>
      <c r="V45" s="115"/>
      <c r="W45" s="116"/>
      <c r="X45" s="116"/>
      <c r="Y45" s="116"/>
      <c r="Z45" s="116"/>
      <c r="AA45" s="116"/>
      <c r="AB45" s="117"/>
      <c r="AC45" s="115" t="s">
        <v>121</v>
      </c>
      <c r="AD45" s="116"/>
      <c r="AE45" s="116"/>
      <c r="AF45" s="116"/>
      <c r="AG45" s="116"/>
      <c r="AH45" s="116"/>
      <c r="AI45" s="116"/>
      <c r="AJ45" s="115"/>
      <c r="AK45" s="116"/>
      <c r="AL45" s="116"/>
      <c r="AM45" s="116"/>
      <c r="AN45" s="116"/>
      <c r="AO45" s="116"/>
      <c r="AP45" s="117"/>
      <c r="AQ45" s="115"/>
      <c r="AR45" s="116"/>
      <c r="AS45" s="116"/>
      <c r="AT45" s="116"/>
      <c r="AU45" s="116"/>
      <c r="AV45" s="116"/>
      <c r="AW45" s="117"/>
      <c r="AX45" s="115"/>
      <c r="AY45" s="116"/>
      <c r="AZ45" s="116"/>
      <c r="BA45" s="116"/>
      <c r="BB45" s="116"/>
      <c r="BC45" s="116"/>
      <c r="BD45" s="117"/>
      <c r="BE45" s="115"/>
      <c r="BF45" s="116"/>
      <c r="BG45" s="116"/>
      <c r="BH45" s="116"/>
      <c r="BI45" s="116"/>
      <c r="BJ45" s="116"/>
      <c r="BK45" s="117"/>
      <c r="BL45" s="115"/>
      <c r="BM45" s="116"/>
      <c r="BN45" s="116"/>
      <c r="BO45" s="116"/>
      <c r="BP45" s="116"/>
      <c r="BQ45" s="116"/>
      <c r="BR45" s="117"/>
      <c r="BS45" s="115"/>
      <c r="BT45" s="116"/>
      <c r="BU45" s="116"/>
      <c r="BV45" s="116"/>
      <c r="BW45" s="116"/>
      <c r="BX45" s="116"/>
      <c r="BY45" s="117"/>
      <c r="BZ45" s="115"/>
      <c r="CA45" s="116"/>
      <c r="CB45" s="116"/>
      <c r="CC45" s="116"/>
      <c r="CD45" s="116"/>
      <c r="CE45" s="116"/>
      <c r="CF45" s="117"/>
      <c r="CG45" s="115"/>
      <c r="CH45" s="116"/>
      <c r="CI45" s="116"/>
      <c r="CJ45" s="116"/>
      <c r="CK45" s="116"/>
      <c r="CL45" s="116"/>
      <c r="CM45" s="117"/>
      <c r="CN45" s="115"/>
      <c r="CO45" s="116"/>
      <c r="CP45" s="116"/>
      <c r="CQ45" s="116"/>
      <c r="CR45" s="116"/>
      <c r="CS45" s="116"/>
      <c r="CT45" s="117"/>
      <c r="CU45" s="115"/>
      <c r="CV45" s="116"/>
      <c r="CW45" s="116"/>
      <c r="CX45" s="116"/>
      <c r="CY45" s="116"/>
      <c r="CZ45" s="116"/>
      <c r="DA45" s="117"/>
      <c r="DB45" s="115"/>
      <c r="DC45" s="116"/>
      <c r="DD45" s="116"/>
      <c r="DE45" s="116"/>
      <c r="DF45" s="116"/>
      <c r="DG45" s="116"/>
      <c r="DH45" s="117"/>
      <c r="DI45" s="115"/>
      <c r="DJ45" s="116"/>
      <c r="DK45" s="116"/>
      <c r="DL45" s="116"/>
      <c r="DM45" s="116"/>
      <c r="DN45" s="116"/>
      <c r="DO45" s="117"/>
      <c r="DP45" s="115"/>
      <c r="DQ45" s="116"/>
      <c r="DR45" s="116"/>
      <c r="DS45" s="116"/>
      <c r="DT45" s="116"/>
      <c r="DU45" s="116"/>
      <c r="DV45" s="117"/>
      <c r="DW45" s="115"/>
      <c r="DX45" s="116"/>
      <c r="DY45" s="116"/>
      <c r="DZ45" s="116"/>
      <c r="EA45" s="116"/>
      <c r="EB45" s="116"/>
      <c r="EC45" s="117"/>
      <c r="ED45" s="115"/>
      <c r="EE45" s="116"/>
      <c r="EF45" s="116"/>
      <c r="EG45" s="116"/>
      <c r="EH45" s="116"/>
      <c r="EI45" s="116"/>
      <c r="EJ45" s="117"/>
      <c r="EK45" s="115"/>
      <c r="EL45" s="116"/>
      <c r="EM45" s="116"/>
      <c r="EN45" s="116"/>
      <c r="EO45" s="116"/>
      <c r="EP45" s="116"/>
      <c r="EQ45" s="117"/>
      <c r="ER45" s="115"/>
      <c r="ES45" s="116"/>
      <c r="ET45" s="116"/>
      <c r="EU45" s="116"/>
      <c r="EV45" s="116"/>
      <c r="EW45" s="116"/>
      <c r="EX45" s="117"/>
      <c r="EY45" s="115"/>
      <c r="EZ45" s="116"/>
      <c r="FA45" s="116"/>
      <c r="FB45" s="116"/>
      <c r="FC45" s="116"/>
      <c r="FD45" s="116"/>
      <c r="FE45" s="117"/>
      <c r="FF45" s="115"/>
      <c r="FG45" s="116"/>
      <c r="FH45" s="116"/>
      <c r="FI45" s="116"/>
      <c r="FJ45" s="116"/>
      <c r="FK45" s="116"/>
      <c r="FL45" s="117"/>
      <c r="FM45" s="115"/>
      <c r="FN45" s="116"/>
      <c r="FO45" s="116"/>
      <c r="FP45" s="116"/>
      <c r="FQ45" s="116"/>
      <c r="FR45" s="116"/>
      <c r="FS45" s="117"/>
      <c r="FT45" s="115"/>
      <c r="FU45" s="116"/>
      <c r="FV45" s="116"/>
      <c r="FW45" s="116"/>
      <c r="FX45" s="116"/>
      <c r="FY45" s="116"/>
      <c r="FZ45" s="117"/>
      <c r="GA45" s="115"/>
      <c r="GB45" s="116"/>
      <c r="GC45" s="116"/>
      <c r="GD45" s="116"/>
      <c r="GE45" s="116"/>
      <c r="GF45" s="116"/>
      <c r="GG45" s="117"/>
      <c r="GH45" s="115"/>
      <c r="GI45" s="116"/>
      <c r="GJ45" s="116"/>
      <c r="GK45" s="116"/>
      <c r="GL45" s="116"/>
      <c r="GM45" s="116"/>
      <c r="GN45" s="117"/>
      <c r="GO45" s="115"/>
      <c r="GP45" s="116"/>
      <c r="GQ45" s="116"/>
      <c r="GR45" s="116"/>
      <c r="GS45" s="116"/>
      <c r="GT45" s="116"/>
      <c r="GU45" s="117"/>
      <c r="GV45" s="115"/>
      <c r="GW45" s="116"/>
      <c r="GX45" s="116"/>
      <c r="GY45" s="116"/>
      <c r="GZ45" s="116"/>
      <c r="HA45" s="116"/>
      <c r="HB45" s="117"/>
      <c r="HC45" s="115"/>
      <c r="HD45" s="116"/>
      <c r="HE45" s="116"/>
      <c r="HF45" s="116"/>
      <c r="HG45" s="116"/>
      <c r="HH45" s="116"/>
      <c r="HI45" s="117"/>
      <c r="HJ45" s="115"/>
      <c r="HK45" s="116"/>
      <c r="HL45" s="116"/>
      <c r="HM45" s="116"/>
      <c r="HN45" s="116"/>
      <c r="HO45" s="116"/>
      <c r="HP45" s="117"/>
      <c r="HQ45" s="115"/>
      <c r="HR45" s="116"/>
      <c r="HS45" s="116"/>
      <c r="HT45" s="116"/>
      <c r="HU45" s="116"/>
      <c r="HV45" s="116"/>
      <c r="HW45" s="117"/>
      <c r="HY45" s="5"/>
      <c r="HZ45" s="5" t="str">
        <f>IF(T45="","",T45)</f>
        <v>Группа потребителей</v>
      </c>
      <c r="IA45" s="5"/>
      <c r="IB45" s="5"/>
    </row>
    <row r="46" spans="1:236" ht="23.25" customHeight="1">
      <c r="A46" s="85" t="s">
        <v>61</v>
      </c>
      <c r="B46" s="85" t="s">
        <v>117</v>
      </c>
      <c r="C46" s="85" t="s">
        <v>118</v>
      </c>
      <c r="D46" s="85" t="s">
        <v>119</v>
      </c>
      <c r="E46" s="95"/>
      <c r="F46" s="95"/>
      <c r="G46" s="95"/>
      <c r="H46" s="95"/>
      <c r="I46" s="112"/>
      <c r="J46" s="112"/>
      <c r="K46" s="102" t="str">
        <f>J45&amp;".1"</f>
        <v>1.1.1.1.1.1</v>
      </c>
      <c r="L46" s="87"/>
      <c r="P46" s="103"/>
      <c r="Q46" s="103"/>
      <c r="R46" s="113">
        <v>1</v>
      </c>
      <c r="S46" s="90" t="str">
        <f>$K46</f>
        <v>1.1.1.1.1.1</v>
      </c>
      <c r="T46" s="118" t="s">
        <v>122</v>
      </c>
      <c r="U46" s="91"/>
      <c r="V46" s="119"/>
      <c r="W46" s="119"/>
      <c r="X46" s="120"/>
      <c r="Y46" s="121"/>
      <c r="Z46" s="122" t="s">
        <v>77</v>
      </c>
      <c r="AA46" s="123"/>
      <c r="AB46" s="122" t="s">
        <v>77</v>
      </c>
      <c r="AC46" s="119">
        <v>9.65</v>
      </c>
      <c r="AD46" s="119"/>
      <c r="AE46" s="120"/>
      <c r="AF46" s="121">
        <v>44287</v>
      </c>
      <c r="AG46" s="122" t="s">
        <v>77</v>
      </c>
      <c r="AH46" s="123">
        <v>44377</v>
      </c>
      <c r="AI46" s="122" t="s">
        <v>77</v>
      </c>
      <c r="AJ46" s="119">
        <v>10.4</v>
      </c>
      <c r="AK46" s="119"/>
      <c r="AL46" s="120"/>
      <c r="AM46" s="121">
        <v>44378</v>
      </c>
      <c r="AN46" s="122" t="s">
        <v>77</v>
      </c>
      <c r="AO46" s="123">
        <v>44561</v>
      </c>
      <c r="AP46" s="122" t="s">
        <v>77</v>
      </c>
      <c r="AQ46" s="119">
        <v>10.4</v>
      </c>
      <c r="AR46" s="119"/>
      <c r="AS46" s="120"/>
      <c r="AT46" s="121">
        <v>44562</v>
      </c>
      <c r="AU46" s="122" t="s">
        <v>77</v>
      </c>
      <c r="AV46" s="123">
        <v>44742</v>
      </c>
      <c r="AW46" s="122" t="s">
        <v>77</v>
      </c>
      <c r="AX46" s="119">
        <v>13</v>
      </c>
      <c r="AY46" s="119"/>
      <c r="AZ46" s="120"/>
      <c r="BA46" s="121">
        <v>44743</v>
      </c>
      <c r="BB46" s="122" t="s">
        <v>77</v>
      </c>
      <c r="BC46" s="123">
        <v>44895</v>
      </c>
      <c r="BD46" s="122" t="s">
        <v>77</v>
      </c>
      <c r="BE46" s="119">
        <v>16.25</v>
      </c>
      <c r="BF46" s="119"/>
      <c r="BG46" s="120"/>
      <c r="BH46" s="121">
        <v>44896</v>
      </c>
      <c r="BI46" s="122" t="s">
        <v>77</v>
      </c>
      <c r="BJ46" s="123">
        <v>45291</v>
      </c>
      <c r="BK46" s="122" t="s">
        <v>77</v>
      </c>
      <c r="BL46" s="119">
        <v>16.25</v>
      </c>
      <c r="BM46" s="119"/>
      <c r="BN46" s="120"/>
      <c r="BO46" s="121">
        <v>45292</v>
      </c>
      <c r="BP46" s="122" t="s">
        <v>77</v>
      </c>
      <c r="BQ46" s="123">
        <v>45473</v>
      </c>
      <c r="BR46" s="122" t="s">
        <v>77</v>
      </c>
      <c r="BS46" s="119">
        <v>32.950000000000003</v>
      </c>
      <c r="BT46" s="119"/>
      <c r="BU46" s="120"/>
      <c r="BV46" s="121">
        <v>45474</v>
      </c>
      <c r="BW46" s="122" t="s">
        <v>77</v>
      </c>
      <c r="BX46" s="123">
        <v>45657</v>
      </c>
      <c r="BY46" s="122" t="s">
        <v>77</v>
      </c>
      <c r="BZ46" s="119">
        <v>32.950000000000003</v>
      </c>
      <c r="CA46" s="119"/>
      <c r="CB46" s="120"/>
      <c r="CC46" s="121">
        <v>45658</v>
      </c>
      <c r="CD46" s="122" t="s">
        <v>77</v>
      </c>
      <c r="CE46" s="123">
        <v>45838</v>
      </c>
      <c r="CF46" s="122" t="s">
        <v>77</v>
      </c>
      <c r="CG46" s="119">
        <v>34.270000000000003</v>
      </c>
      <c r="CH46" s="119"/>
      <c r="CI46" s="120"/>
      <c r="CJ46" s="121">
        <v>45839</v>
      </c>
      <c r="CK46" s="122" t="s">
        <v>77</v>
      </c>
      <c r="CL46" s="123">
        <v>46022</v>
      </c>
      <c r="CM46" s="122" t="s">
        <v>77</v>
      </c>
      <c r="CN46" s="119">
        <v>34.270000000000003</v>
      </c>
      <c r="CO46" s="119"/>
      <c r="CP46" s="120"/>
      <c r="CQ46" s="121">
        <v>46023</v>
      </c>
      <c r="CR46" s="122" t="s">
        <v>77</v>
      </c>
      <c r="CS46" s="123">
        <v>46203</v>
      </c>
      <c r="CT46" s="122" t="s">
        <v>77</v>
      </c>
      <c r="CU46" s="119">
        <v>35.64</v>
      </c>
      <c r="CV46" s="119"/>
      <c r="CW46" s="120"/>
      <c r="CX46" s="121">
        <v>46204</v>
      </c>
      <c r="CY46" s="122" t="s">
        <v>77</v>
      </c>
      <c r="CZ46" s="123">
        <v>46387</v>
      </c>
      <c r="DA46" s="122" t="s">
        <v>77</v>
      </c>
      <c r="DB46" s="119">
        <v>35.64</v>
      </c>
      <c r="DC46" s="119"/>
      <c r="DD46" s="120"/>
      <c r="DE46" s="121">
        <v>46388</v>
      </c>
      <c r="DF46" s="122" t="s">
        <v>77</v>
      </c>
      <c r="DG46" s="123">
        <v>46568</v>
      </c>
      <c r="DH46" s="122" t="s">
        <v>77</v>
      </c>
      <c r="DI46" s="119">
        <v>37.06</v>
      </c>
      <c r="DJ46" s="119"/>
      <c r="DK46" s="120"/>
      <c r="DL46" s="121">
        <v>46569</v>
      </c>
      <c r="DM46" s="122" t="s">
        <v>77</v>
      </c>
      <c r="DN46" s="123">
        <v>46752</v>
      </c>
      <c r="DO46" s="122" t="s">
        <v>77</v>
      </c>
      <c r="DP46" s="119">
        <v>37.06</v>
      </c>
      <c r="DQ46" s="119"/>
      <c r="DR46" s="120"/>
      <c r="DS46" s="121">
        <v>46753</v>
      </c>
      <c r="DT46" s="122" t="s">
        <v>77</v>
      </c>
      <c r="DU46" s="123">
        <v>46934</v>
      </c>
      <c r="DV46" s="122" t="s">
        <v>77</v>
      </c>
      <c r="DW46" s="119">
        <v>38.549999999999997</v>
      </c>
      <c r="DX46" s="119"/>
      <c r="DY46" s="120"/>
      <c r="DZ46" s="121">
        <v>46935</v>
      </c>
      <c r="EA46" s="122" t="s">
        <v>77</v>
      </c>
      <c r="EB46" s="123">
        <v>47118</v>
      </c>
      <c r="EC46" s="122" t="s">
        <v>77</v>
      </c>
      <c r="ED46" s="119">
        <v>38.549999999999997</v>
      </c>
      <c r="EE46" s="119"/>
      <c r="EF46" s="120"/>
      <c r="EG46" s="121">
        <v>47119</v>
      </c>
      <c r="EH46" s="122" t="s">
        <v>77</v>
      </c>
      <c r="EI46" s="123">
        <v>47299</v>
      </c>
      <c r="EJ46" s="122" t="s">
        <v>77</v>
      </c>
      <c r="EK46" s="119">
        <v>40.090000000000003</v>
      </c>
      <c r="EL46" s="119"/>
      <c r="EM46" s="120"/>
      <c r="EN46" s="121">
        <v>47300</v>
      </c>
      <c r="EO46" s="122" t="s">
        <v>77</v>
      </c>
      <c r="EP46" s="123">
        <v>47483</v>
      </c>
      <c r="EQ46" s="122" t="s">
        <v>77</v>
      </c>
      <c r="ER46" s="119">
        <v>40.090000000000003</v>
      </c>
      <c r="ES46" s="119"/>
      <c r="ET46" s="120"/>
      <c r="EU46" s="121">
        <v>47484</v>
      </c>
      <c r="EV46" s="122" t="s">
        <v>77</v>
      </c>
      <c r="EW46" s="123">
        <v>47664</v>
      </c>
      <c r="EX46" s="122" t="s">
        <v>77</v>
      </c>
      <c r="EY46" s="119">
        <v>41.69</v>
      </c>
      <c r="EZ46" s="119"/>
      <c r="FA46" s="120"/>
      <c r="FB46" s="121">
        <v>47665</v>
      </c>
      <c r="FC46" s="122" t="s">
        <v>77</v>
      </c>
      <c r="FD46" s="123">
        <v>47848</v>
      </c>
      <c r="FE46" s="122" t="s">
        <v>77</v>
      </c>
      <c r="FF46" s="119">
        <v>41.69</v>
      </c>
      <c r="FG46" s="119"/>
      <c r="FH46" s="120"/>
      <c r="FI46" s="121">
        <v>47849</v>
      </c>
      <c r="FJ46" s="122" t="s">
        <v>77</v>
      </c>
      <c r="FK46" s="123">
        <v>48029</v>
      </c>
      <c r="FL46" s="122" t="s">
        <v>77</v>
      </c>
      <c r="FM46" s="119">
        <v>42.95</v>
      </c>
      <c r="FN46" s="119"/>
      <c r="FO46" s="120"/>
      <c r="FP46" s="121">
        <v>48030</v>
      </c>
      <c r="FQ46" s="122" t="s">
        <v>77</v>
      </c>
      <c r="FR46" s="123">
        <v>48213</v>
      </c>
      <c r="FS46" s="122" t="s">
        <v>77</v>
      </c>
      <c r="FT46" s="119">
        <v>42.95</v>
      </c>
      <c r="FU46" s="119"/>
      <c r="FV46" s="120"/>
      <c r="FW46" s="121">
        <v>48214</v>
      </c>
      <c r="FX46" s="122" t="s">
        <v>77</v>
      </c>
      <c r="FY46" s="123">
        <v>48395</v>
      </c>
      <c r="FZ46" s="122" t="s">
        <v>77</v>
      </c>
      <c r="GA46" s="119">
        <v>42.95</v>
      </c>
      <c r="GB46" s="119"/>
      <c r="GC46" s="120"/>
      <c r="GD46" s="121">
        <v>48396</v>
      </c>
      <c r="GE46" s="122" t="s">
        <v>77</v>
      </c>
      <c r="GF46" s="123">
        <v>48579</v>
      </c>
      <c r="GG46" s="122" t="s">
        <v>77</v>
      </c>
      <c r="GH46" s="119">
        <v>42.95</v>
      </c>
      <c r="GI46" s="119"/>
      <c r="GJ46" s="120"/>
      <c r="GK46" s="121">
        <v>48580</v>
      </c>
      <c r="GL46" s="122" t="s">
        <v>77</v>
      </c>
      <c r="GM46" s="123">
        <v>48760</v>
      </c>
      <c r="GN46" s="122" t="s">
        <v>77</v>
      </c>
      <c r="GO46" s="119">
        <v>42.95</v>
      </c>
      <c r="GP46" s="119"/>
      <c r="GQ46" s="120"/>
      <c r="GR46" s="121">
        <v>48761</v>
      </c>
      <c r="GS46" s="122" t="s">
        <v>77</v>
      </c>
      <c r="GT46" s="123">
        <v>48944</v>
      </c>
      <c r="GU46" s="122" t="s">
        <v>77</v>
      </c>
      <c r="GV46" s="119">
        <v>42.95</v>
      </c>
      <c r="GW46" s="119"/>
      <c r="GX46" s="120"/>
      <c r="GY46" s="121">
        <v>48945</v>
      </c>
      <c r="GZ46" s="122" t="s">
        <v>77</v>
      </c>
      <c r="HA46" s="123">
        <v>49125</v>
      </c>
      <c r="HB46" s="122" t="s">
        <v>77</v>
      </c>
      <c r="HC46" s="119">
        <v>42.95</v>
      </c>
      <c r="HD46" s="119"/>
      <c r="HE46" s="120"/>
      <c r="HF46" s="121">
        <v>49126</v>
      </c>
      <c r="HG46" s="122" t="s">
        <v>77</v>
      </c>
      <c r="HH46" s="123">
        <v>49309</v>
      </c>
      <c r="HI46" s="122" t="s">
        <v>77</v>
      </c>
      <c r="HJ46" s="119">
        <v>42.95</v>
      </c>
      <c r="HK46" s="119"/>
      <c r="HL46" s="120"/>
      <c r="HM46" s="121">
        <v>49310</v>
      </c>
      <c r="HN46" s="122" t="s">
        <v>77</v>
      </c>
      <c r="HO46" s="123">
        <v>49490</v>
      </c>
      <c r="HP46" s="122" t="s">
        <v>77</v>
      </c>
      <c r="HQ46" s="119">
        <v>42.95</v>
      </c>
      <c r="HR46" s="119"/>
      <c r="HS46" s="120"/>
      <c r="HT46" s="121">
        <v>49491</v>
      </c>
      <c r="HU46" s="122" t="s">
        <v>77</v>
      </c>
      <c r="HV46" s="123">
        <v>49674</v>
      </c>
      <c r="HW46" s="122" t="s">
        <v>77</v>
      </c>
      <c r="HX46" s="37" t="e">
        <f ca="1">STRCHECKDATE(V47:HW47)</f>
        <v>#NAME?</v>
      </c>
      <c r="HY46" s="5"/>
      <c r="HZ46" s="5" t="str">
        <f>IF(T46="","",T46)</f>
        <v>Для населения без НДС</v>
      </c>
      <c r="IA46" s="5"/>
      <c r="IB46" s="5"/>
    </row>
    <row r="47" spans="1:236" ht="0" hidden="1" customHeight="1">
      <c r="A47" s="85" t="s">
        <v>61</v>
      </c>
      <c r="B47" s="85" t="s">
        <v>117</v>
      </c>
      <c r="C47" s="85" t="s">
        <v>118</v>
      </c>
      <c r="D47" s="85" t="s">
        <v>119</v>
      </c>
      <c r="E47" s="95"/>
      <c r="F47" s="95"/>
      <c r="G47" s="95"/>
      <c r="H47" s="95"/>
      <c r="I47" s="112"/>
      <c r="J47" s="112"/>
      <c r="K47" s="102"/>
      <c r="L47" s="87"/>
      <c r="P47" s="103"/>
      <c r="Q47" s="103"/>
      <c r="R47" s="113"/>
      <c r="S47" s="124"/>
      <c r="T47" s="91"/>
      <c r="U47" s="91"/>
      <c r="V47" s="125"/>
      <c r="W47" s="125"/>
      <c r="X47" s="126" t="str">
        <f>Y46&amp;"-"&amp;AA46</f>
        <v>-</v>
      </c>
      <c r="Y47" s="127"/>
      <c r="Z47" s="122"/>
      <c r="AA47" s="128"/>
      <c r="AB47" s="122"/>
      <c r="AC47" s="125"/>
      <c r="AD47" s="125"/>
      <c r="AE47" s="126" t="str">
        <f>AF46&amp;"-"&amp;AH46</f>
        <v>44287-44377</v>
      </c>
      <c r="AF47" s="127"/>
      <c r="AG47" s="122"/>
      <c r="AH47" s="128"/>
      <c r="AI47" s="122"/>
      <c r="AJ47" s="125"/>
      <c r="AK47" s="125"/>
      <c r="AL47" s="126" t="str">
        <f>AM46&amp;"-"&amp;AO46</f>
        <v>44378-44561</v>
      </c>
      <c r="AM47" s="127"/>
      <c r="AN47" s="122"/>
      <c r="AO47" s="128"/>
      <c r="AP47" s="122"/>
      <c r="AQ47" s="125"/>
      <c r="AR47" s="125"/>
      <c r="AS47" s="126" t="str">
        <f>AT46&amp;"-"&amp;AV46</f>
        <v>44562-44742</v>
      </c>
      <c r="AT47" s="127"/>
      <c r="AU47" s="122"/>
      <c r="AV47" s="128"/>
      <c r="AW47" s="122"/>
      <c r="AX47" s="125"/>
      <c r="AY47" s="125"/>
      <c r="AZ47" s="126" t="str">
        <f>BA46&amp;"-"&amp;BC46</f>
        <v>44743-44895</v>
      </c>
      <c r="BA47" s="127"/>
      <c r="BB47" s="122"/>
      <c r="BC47" s="128"/>
      <c r="BD47" s="122"/>
      <c r="BE47" s="125"/>
      <c r="BF47" s="125"/>
      <c r="BG47" s="126" t="str">
        <f>BH46&amp;"-"&amp;BJ46</f>
        <v>44896-45291</v>
      </c>
      <c r="BH47" s="127"/>
      <c r="BI47" s="122"/>
      <c r="BJ47" s="128"/>
      <c r="BK47" s="122"/>
      <c r="BL47" s="125"/>
      <c r="BM47" s="125"/>
      <c r="BN47" s="126" t="str">
        <f>BO46&amp;"-"&amp;BQ46</f>
        <v>45292-45473</v>
      </c>
      <c r="BO47" s="127"/>
      <c r="BP47" s="122"/>
      <c r="BQ47" s="128"/>
      <c r="BR47" s="122"/>
      <c r="BS47" s="125"/>
      <c r="BT47" s="125"/>
      <c r="BU47" s="126" t="str">
        <f>BV46&amp;"-"&amp;BX46</f>
        <v>45474-45657</v>
      </c>
      <c r="BV47" s="127"/>
      <c r="BW47" s="122"/>
      <c r="BX47" s="128"/>
      <c r="BY47" s="122"/>
      <c r="BZ47" s="125"/>
      <c r="CA47" s="125"/>
      <c r="CB47" s="126" t="str">
        <f>CC46&amp;"-"&amp;CE46</f>
        <v>45658-45838</v>
      </c>
      <c r="CC47" s="127"/>
      <c r="CD47" s="122"/>
      <c r="CE47" s="128"/>
      <c r="CF47" s="122"/>
      <c r="CG47" s="125"/>
      <c r="CH47" s="125"/>
      <c r="CI47" s="126" t="str">
        <f>CJ46&amp;"-"&amp;CL46</f>
        <v>45839-46022</v>
      </c>
      <c r="CJ47" s="127"/>
      <c r="CK47" s="122"/>
      <c r="CL47" s="128"/>
      <c r="CM47" s="122"/>
      <c r="CN47" s="125"/>
      <c r="CO47" s="125"/>
      <c r="CP47" s="126" t="str">
        <f>CQ46&amp;"-"&amp;CS46</f>
        <v>46023-46203</v>
      </c>
      <c r="CQ47" s="127"/>
      <c r="CR47" s="122"/>
      <c r="CS47" s="128"/>
      <c r="CT47" s="122"/>
      <c r="CU47" s="125"/>
      <c r="CV47" s="125"/>
      <c r="CW47" s="126" t="str">
        <f>CX46&amp;"-"&amp;CZ46</f>
        <v>46204-46387</v>
      </c>
      <c r="CX47" s="127"/>
      <c r="CY47" s="122"/>
      <c r="CZ47" s="128"/>
      <c r="DA47" s="122"/>
      <c r="DB47" s="125"/>
      <c r="DC47" s="125"/>
      <c r="DD47" s="126" t="str">
        <f>DE46&amp;"-"&amp;DG46</f>
        <v>46388-46568</v>
      </c>
      <c r="DE47" s="127"/>
      <c r="DF47" s="122"/>
      <c r="DG47" s="128"/>
      <c r="DH47" s="122"/>
      <c r="DI47" s="125"/>
      <c r="DJ47" s="125"/>
      <c r="DK47" s="126" t="str">
        <f>DL46&amp;"-"&amp;DN46</f>
        <v>46569-46752</v>
      </c>
      <c r="DL47" s="127"/>
      <c r="DM47" s="122"/>
      <c r="DN47" s="128"/>
      <c r="DO47" s="122"/>
      <c r="DP47" s="125"/>
      <c r="DQ47" s="125"/>
      <c r="DR47" s="126" t="str">
        <f>DS46&amp;"-"&amp;DU46</f>
        <v>46753-46934</v>
      </c>
      <c r="DS47" s="127"/>
      <c r="DT47" s="122"/>
      <c r="DU47" s="128"/>
      <c r="DV47" s="122"/>
      <c r="DW47" s="125"/>
      <c r="DX47" s="125"/>
      <c r="DY47" s="126" t="str">
        <f>DZ46&amp;"-"&amp;EB46</f>
        <v>46935-47118</v>
      </c>
      <c r="DZ47" s="127"/>
      <c r="EA47" s="122"/>
      <c r="EB47" s="128"/>
      <c r="EC47" s="122"/>
      <c r="ED47" s="125"/>
      <c r="EE47" s="125"/>
      <c r="EF47" s="126" t="str">
        <f>EG46&amp;"-"&amp;EI46</f>
        <v>47119-47299</v>
      </c>
      <c r="EG47" s="127"/>
      <c r="EH47" s="122"/>
      <c r="EI47" s="128"/>
      <c r="EJ47" s="122"/>
      <c r="EK47" s="125"/>
      <c r="EL47" s="125"/>
      <c r="EM47" s="126" t="str">
        <f>EN46&amp;"-"&amp;EP46</f>
        <v>47300-47483</v>
      </c>
      <c r="EN47" s="127"/>
      <c r="EO47" s="122"/>
      <c r="EP47" s="128"/>
      <c r="EQ47" s="122"/>
      <c r="ER47" s="125"/>
      <c r="ES47" s="125"/>
      <c r="ET47" s="126" t="str">
        <f>EU46&amp;"-"&amp;EW46</f>
        <v>47484-47664</v>
      </c>
      <c r="EU47" s="127"/>
      <c r="EV47" s="122"/>
      <c r="EW47" s="128"/>
      <c r="EX47" s="122"/>
      <c r="EY47" s="125"/>
      <c r="EZ47" s="125"/>
      <c r="FA47" s="126" t="str">
        <f>FB46&amp;"-"&amp;FD46</f>
        <v>47665-47848</v>
      </c>
      <c r="FB47" s="127"/>
      <c r="FC47" s="122"/>
      <c r="FD47" s="128"/>
      <c r="FE47" s="122"/>
      <c r="FF47" s="125"/>
      <c r="FG47" s="125"/>
      <c r="FH47" s="126" t="str">
        <f>FI46&amp;"-"&amp;FK46</f>
        <v>47849-48029</v>
      </c>
      <c r="FI47" s="127"/>
      <c r="FJ47" s="122"/>
      <c r="FK47" s="128"/>
      <c r="FL47" s="122"/>
      <c r="FM47" s="125"/>
      <c r="FN47" s="125"/>
      <c r="FO47" s="126" t="str">
        <f>FP46&amp;"-"&amp;FR46</f>
        <v>48030-48213</v>
      </c>
      <c r="FP47" s="127"/>
      <c r="FQ47" s="122"/>
      <c r="FR47" s="128"/>
      <c r="FS47" s="122"/>
      <c r="FT47" s="125"/>
      <c r="FU47" s="125"/>
      <c r="FV47" s="126" t="str">
        <f>FW46&amp;"-"&amp;FY46</f>
        <v>48214-48395</v>
      </c>
      <c r="FW47" s="127"/>
      <c r="FX47" s="122"/>
      <c r="FY47" s="128"/>
      <c r="FZ47" s="122"/>
      <c r="GA47" s="125"/>
      <c r="GB47" s="125"/>
      <c r="GC47" s="126" t="str">
        <f>GD46&amp;"-"&amp;GF46</f>
        <v>48396-48579</v>
      </c>
      <c r="GD47" s="127"/>
      <c r="GE47" s="122"/>
      <c r="GF47" s="128"/>
      <c r="GG47" s="122"/>
      <c r="GH47" s="125"/>
      <c r="GI47" s="125"/>
      <c r="GJ47" s="126" t="str">
        <f>GK46&amp;"-"&amp;GM46</f>
        <v>48580-48760</v>
      </c>
      <c r="GK47" s="127"/>
      <c r="GL47" s="122"/>
      <c r="GM47" s="128"/>
      <c r="GN47" s="122"/>
      <c r="GO47" s="125"/>
      <c r="GP47" s="125"/>
      <c r="GQ47" s="126" t="str">
        <f>GR46&amp;"-"&amp;GT46</f>
        <v>48761-48944</v>
      </c>
      <c r="GR47" s="127"/>
      <c r="GS47" s="122"/>
      <c r="GT47" s="128"/>
      <c r="GU47" s="122"/>
      <c r="GV47" s="125"/>
      <c r="GW47" s="125"/>
      <c r="GX47" s="126" t="str">
        <f>GY46&amp;"-"&amp;HA46</f>
        <v>48945-49125</v>
      </c>
      <c r="GY47" s="127"/>
      <c r="GZ47" s="122"/>
      <c r="HA47" s="128"/>
      <c r="HB47" s="122"/>
      <c r="HC47" s="125"/>
      <c r="HD47" s="125"/>
      <c r="HE47" s="126" t="str">
        <f>HF46&amp;"-"&amp;HH46</f>
        <v>49126-49309</v>
      </c>
      <c r="HF47" s="127"/>
      <c r="HG47" s="122"/>
      <c r="HH47" s="128"/>
      <c r="HI47" s="122"/>
      <c r="HJ47" s="125"/>
      <c r="HK47" s="125"/>
      <c r="HL47" s="126" t="str">
        <f>HM46&amp;"-"&amp;HO46</f>
        <v>49310-49490</v>
      </c>
      <c r="HM47" s="127"/>
      <c r="HN47" s="122"/>
      <c r="HO47" s="128"/>
      <c r="HP47" s="122"/>
      <c r="HQ47" s="125"/>
      <c r="HR47" s="125"/>
      <c r="HS47" s="126" t="str">
        <f>HT46&amp;"-"&amp;HV46</f>
        <v>49491-49674</v>
      </c>
      <c r="HT47" s="127"/>
      <c r="HU47" s="122"/>
      <c r="HV47" s="128"/>
      <c r="HW47" s="122"/>
      <c r="HY47" s="5"/>
      <c r="HZ47" s="5" t="str">
        <f>IF(T47="","",T47)</f>
        <v/>
      </c>
      <c r="IA47" s="5"/>
      <c r="IB47" s="5"/>
    </row>
    <row r="48" spans="1:236" s="37" customFormat="1" ht="0" hidden="1" customHeight="1">
      <c r="A48" s="136" t="s">
        <v>61</v>
      </c>
      <c r="B48" s="136" t="s">
        <v>117</v>
      </c>
      <c r="C48" s="136"/>
      <c r="D48" s="136"/>
      <c r="E48" s="95"/>
      <c r="F48" s="86"/>
      <c r="G48" s="136"/>
      <c r="H48" s="136"/>
      <c r="I48" s="136"/>
      <c r="J48" s="136"/>
      <c r="K48" s="136"/>
      <c r="L48" s="137"/>
      <c r="M48" s="138"/>
      <c r="N48" s="138"/>
      <c r="P48" s="80"/>
      <c r="Q48" s="139"/>
      <c r="R48" s="80"/>
      <c r="S48" s="140"/>
      <c r="T48" s="141" t="s">
        <v>81</v>
      </c>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142"/>
      <c r="BX48" s="142"/>
      <c r="BY48" s="142"/>
      <c r="BZ48" s="142"/>
      <c r="CA48" s="142"/>
      <c r="CB48" s="142"/>
      <c r="CC48" s="142"/>
      <c r="CD48" s="142"/>
      <c r="CE48" s="142"/>
      <c r="CF48" s="142"/>
      <c r="CG48" s="142"/>
      <c r="CH48" s="142"/>
      <c r="CI48" s="142"/>
      <c r="CJ48" s="142"/>
      <c r="CK48" s="142"/>
      <c r="CL48" s="142"/>
      <c r="CM48" s="142"/>
      <c r="CN48" s="142"/>
      <c r="CO48" s="142"/>
      <c r="CP48" s="142"/>
      <c r="CQ48" s="142"/>
      <c r="CR48" s="142"/>
      <c r="CS48" s="142"/>
      <c r="CT48" s="142"/>
      <c r="CU48" s="142"/>
      <c r="CV48" s="142"/>
      <c r="CW48" s="142"/>
      <c r="CX48" s="142"/>
      <c r="CY48" s="142"/>
      <c r="CZ48" s="142"/>
      <c r="DA48" s="142"/>
      <c r="DB48" s="142"/>
      <c r="DC48" s="142"/>
      <c r="DD48" s="142"/>
      <c r="DE48" s="142"/>
      <c r="DF48" s="142"/>
      <c r="DG48" s="142"/>
      <c r="DH48" s="142"/>
      <c r="DI48" s="142"/>
      <c r="DJ48" s="142"/>
      <c r="DK48" s="142"/>
      <c r="DL48" s="142"/>
      <c r="DM48" s="142"/>
      <c r="DN48" s="142"/>
      <c r="DO48" s="142"/>
      <c r="DP48" s="142"/>
      <c r="DQ48" s="142"/>
      <c r="DR48" s="142"/>
      <c r="DS48" s="142"/>
      <c r="DT48" s="142"/>
      <c r="DU48" s="142"/>
      <c r="DV48" s="142"/>
      <c r="DW48" s="142"/>
      <c r="DX48" s="142"/>
      <c r="DY48" s="142"/>
      <c r="DZ48" s="142"/>
      <c r="EA48" s="142"/>
      <c r="EB48" s="142"/>
      <c r="EC48" s="142"/>
      <c r="ED48" s="142"/>
      <c r="EE48" s="142"/>
      <c r="EF48" s="142"/>
      <c r="EG48" s="142"/>
      <c r="EH48" s="142"/>
      <c r="EI48" s="142"/>
      <c r="EJ48" s="142"/>
      <c r="EK48" s="142"/>
      <c r="EL48" s="142"/>
      <c r="EM48" s="142"/>
      <c r="EN48" s="142"/>
      <c r="EO48" s="142"/>
      <c r="EP48" s="142"/>
      <c r="EQ48" s="142"/>
      <c r="ER48" s="142"/>
      <c r="ES48" s="142"/>
      <c r="ET48" s="142"/>
      <c r="EU48" s="142"/>
      <c r="EV48" s="142"/>
      <c r="EW48" s="142"/>
      <c r="EX48" s="142"/>
      <c r="EY48" s="142"/>
      <c r="EZ48" s="142"/>
      <c r="FA48" s="142"/>
      <c r="FB48" s="142"/>
      <c r="FC48" s="142"/>
      <c r="FD48" s="142"/>
      <c r="FE48" s="142"/>
      <c r="FF48" s="142"/>
      <c r="FG48" s="142"/>
      <c r="FH48" s="142"/>
      <c r="FI48" s="142"/>
      <c r="FJ48" s="142"/>
      <c r="FK48" s="142"/>
      <c r="FL48" s="142"/>
      <c r="FM48" s="142"/>
      <c r="FN48" s="142"/>
      <c r="FO48" s="142"/>
      <c r="FP48" s="142"/>
      <c r="FQ48" s="142"/>
      <c r="FR48" s="142"/>
      <c r="FS48" s="142"/>
      <c r="FT48" s="142"/>
      <c r="FU48" s="142"/>
      <c r="FV48" s="142"/>
      <c r="FW48" s="142"/>
      <c r="FX48" s="142"/>
      <c r="FY48" s="142"/>
      <c r="FZ48" s="142"/>
      <c r="GA48" s="142"/>
      <c r="GB48" s="142"/>
      <c r="GC48" s="142"/>
      <c r="GD48" s="142"/>
      <c r="GE48" s="142"/>
      <c r="GF48" s="142"/>
      <c r="GG48" s="142"/>
      <c r="GH48" s="142"/>
      <c r="GI48" s="142"/>
      <c r="GJ48" s="142"/>
      <c r="GK48" s="142"/>
      <c r="GL48" s="142"/>
      <c r="GM48" s="142"/>
      <c r="GN48" s="142"/>
      <c r="GO48" s="142"/>
      <c r="GP48" s="142"/>
      <c r="GQ48" s="142"/>
      <c r="GR48" s="142"/>
      <c r="GS48" s="142"/>
      <c r="GT48" s="142"/>
      <c r="GU48" s="142"/>
      <c r="GV48" s="142"/>
      <c r="GW48" s="142"/>
      <c r="GX48" s="142"/>
      <c r="GY48" s="142"/>
      <c r="GZ48" s="142"/>
      <c r="HA48" s="142"/>
      <c r="HB48" s="142"/>
      <c r="HC48" s="142"/>
      <c r="HD48" s="142"/>
      <c r="HE48" s="142"/>
      <c r="HF48" s="142"/>
      <c r="HG48" s="142"/>
      <c r="HH48" s="142"/>
      <c r="HI48" s="142"/>
      <c r="HJ48" s="142"/>
      <c r="HK48" s="142"/>
      <c r="HL48" s="142"/>
      <c r="HM48" s="142"/>
      <c r="HN48" s="142"/>
      <c r="HO48" s="142"/>
      <c r="HP48" s="142"/>
      <c r="HQ48" s="142"/>
      <c r="HR48" s="142"/>
      <c r="HS48" s="142"/>
      <c r="HT48" s="142"/>
      <c r="HU48" s="142"/>
      <c r="HV48" s="142"/>
      <c r="HW48" s="142"/>
      <c r="HY48" s="5"/>
      <c r="HZ48" s="5" t="str">
        <f>IF(T48="","",T48)</f>
        <v>Добавить централизованную систему для дифференциации</v>
      </c>
      <c r="IA48" s="5"/>
      <c r="IB48" s="5"/>
    </row>
    <row r="49" spans="1:236" s="37" customFormat="1" ht="0" hidden="1" customHeight="1">
      <c r="A49" s="136" t="s">
        <v>61</v>
      </c>
      <c r="B49" s="136"/>
      <c r="C49" s="136"/>
      <c r="D49" s="136"/>
      <c r="E49" s="86"/>
      <c r="F49" s="136"/>
      <c r="G49" s="136"/>
      <c r="H49" s="136"/>
      <c r="I49" s="136"/>
      <c r="J49" s="136"/>
      <c r="K49" s="136"/>
      <c r="L49" s="137"/>
      <c r="M49" s="138"/>
      <c r="N49" s="138"/>
      <c r="P49" s="80"/>
      <c r="Q49" s="139"/>
      <c r="R49" s="80"/>
      <c r="S49" s="140"/>
      <c r="T49" s="141" t="s">
        <v>82</v>
      </c>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2"/>
      <c r="BW49" s="142"/>
      <c r="BX49" s="142"/>
      <c r="BY49" s="142"/>
      <c r="BZ49" s="142"/>
      <c r="CA49" s="142"/>
      <c r="CB49" s="142"/>
      <c r="CC49" s="142"/>
      <c r="CD49" s="142"/>
      <c r="CE49" s="142"/>
      <c r="CF49" s="142"/>
      <c r="CG49" s="142"/>
      <c r="CH49" s="142"/>
      <c r="CI49" s="142"/>
      <c r="CJ49" s="142"/>
      <c r="CK49" s="142"/>
      <c r="CL49" s="142"/>
      <c r="CM49" s="142"/>
      <c r="CN49" s="142"/>
      <c r="CO49" s="142"/>
      <c r="CP49" s="142"/>
      <c r="CQ49" s="142"/>
      <c r="CR49" s="142"/>
      <c r="CS49" s="142"/>
      <c r="CT49" s="142"/>
      <c r="CU49" s="142"/>
      <c r="CV49" s="142"/>
      <c r="CW49" s="142"/>
      <c r="CX49" s="142"/>
      <c r="CY49" s="142"/>
      <c r="CZ49" s="142"/>
      <c r="DA49" s="142"/>
      <c r="DB49" s="142"/>
      <c r="DC49" s="142"/>
      <c r="DD49" s="142"/>
      <c r="DE49" s="142"/>
      <c r="DF49" s="142"/>
      <c r="DG49" s="142"/>
      <c r="DH49" s="142"/>
      <c r="DI49" s="142"/>
      <c r="DJ49" s="142"/>
      <c r="DK49" s="142"/>
      <c r="DL49" s="142"/>
      <c r="DM49" s="142"/>
      <c r="DN49" s="142"/>
      <c r="DO49" s="142"/>
      <c r="DP49" s="142"/>
      <c r="DQ49" s="142"/>
      <c r="DR49" s="142"/>
      <c r="DS49" s="142"/>
      <c r="DT49" s="142"/>
      <c r="DU49" s="142"/>
      <c r="DV49" s="142"/>
      <c r="DW49" s="142"/>
      <c r="DX49" s="142"/>
      <c r="DY49" s="142"/>
      <c r="DZ49" s="142"/>
      <c r="EA49" s="142"/>
      <c r="EB49" s="142"/>
      <c r="EC49" s="142"/>
      <c r="ED49" s="142"/>
      <c r="EE49" s="142"/>
      <c r="EF49" s="142"/>
      <c r="EG49" s="142"/>
      <c r="EH49" s="142"/>
      <c r="EI49" s="142"/>
      <c r="EJ49" s="142"/>
      <c r="EK49" s="142"/>
      <c r="EL49" s="142"/>
      <c r="EM49" s="142"/>
      <c r="EN49" s="142"/>
      <c r="EO49" s="142"/>
      <c r="EP49" s="142"/>
      <c r="EQ49" s="142"/>
      <c r="ER49" s="142"/>
      <c r="ES49" s="142"/>
      <c r="ET49" s="142"/>
      <c r="EU49" s="142"/>
      <c r="EV49" s="142"/>
      <c r="EW49" s="142"/>
      <c r="EX49" s="142"/>
      <c r="EY49" s="142"/>
      <c r="EZ49" s="142"/>
      <c r="FA49" s="142"/>
      <c r="FB49" s="142"/>
      <c r="FC49" s="142"/>
      <c r="FD49" s="142"/>
      <c r="FE49" s="142"/>
      <c r="FF49" s="142"/>
      <c r="FG49" s="142"/>
      <c r="FH49" s="142"/>
      <c r="FI49" s="142"/>
      <c r="FJ49" s="142"/>
      <c r="FK49" s="142"/>
      <c r="FL49" s="142"/>
      <c r="FM49" s="142"/>
      <c r="FN49" s="142"/>
      <c r="FO49" s="142"/>
      <c r="FP49" s="142"/>
      <c r="FQ49" s="142"/>
      <c r="FR49" s="142"/>
      <c r="FS49" s="142"/>
      <c r="FT49" s="142"/>
      <c r="FU49" s="142"/>
      <c r="FV49" s="142"/>
      <c r="FW49" s="142"/>
      <c r="FX49" s="142"/>
      <c r="FY49" s="142"/>
      <c r="FZ49" s="142"/>
      <c r="GA49" s="142"/>
      <c r="GB49" s="142"/>
      <c r="GC49" s="142"/>
      <c r="GD49" s="142"/>
      <c r="GE49" s="142"/>
      <c r="GF49" s="142"/>
      <c r="GG49" s="142"/>
      <c r="GH49" s="142"/>
      <c r="GI49" s="142"/>
      <c r="GJ49" s="142"/>
      <c r="GK49" s="142"/>
      <c r="GL49" s="142"/>
      <c r="GM49" s="142"/>
      <c r="GN49" s="142"/>
      <c r="GO49" s="142"/>
      <c r="GP49" s="142"/>
      <c r="GQ49" s="142"/>
      <c r="GR49" s="142"/>
      <c r="GS49" s="142"/>
      <c r="GT49" s="142"/>
      <c r="GU49" s="142"/>
      <c r="GV49" s="142"/>
      <c r="GW49" s="142"/>
      <c r="GX49" s="142"/>
      <c r="GY49" s="142"/>
      <c r="GZ49" s="142"/>
      <c r="HA49" s="142"/>
      <c r="HB49" s="142"/>
      <c r="HC49" s="142"/>
      <c r="HD49" s="142"/>
      <c r="HE49" s="142"/>
      <c r="HF49" s="142"/>
      <c r="HG49" s="142"/>
      <c r="HH49" s="142"/>
      <c r="HI49" s="142"/>
      <c r="HJ49" s="142"/>
      <c r="HK49" s="142"/>
      <c r="HL49" s="142"/>
      <c r="HM49" s="142"/>
      <c r="HN49" s="142"/>
      <c r="HO49" s="142"/>
      <c r="HP49" s="142"/>
      <c r="HQ49" s="142"/>
      <c r="HR49" s="142"/>
      <c r="HS49" s="142"/>
      <c r="HT49" s="142"/>
      <c r="HU49" s="142"/>
      <c r="HV49" s="142"/>
      <c r="HW49" s="142"/>
      <c r="HY49" s="5"/>
      <c r="HZ49" s="5" t="str">
        <f>IF(T49="","",T49)</f>
        <v>Добавить территорию для дифференциации</v>
      </c>
      <c r="IA49" s="5"/>
      <c r="IB49" s="5"/>
    </row>
    <row r="50" spans="1:236" s="37" customFormat="1" ht="0" hidden="1" customHeight="1">
      <c r="A50" s="136"/>
      <c r="B50" s="136"/>
      <c r="C50" s="136"/>
      <c r="D50" s="136"/>
      <c r="E50" s="136"/>
      <c r="F50" s="136"/>
      <c r="G50" s="136"/>
      <c r="H50" s="136"/>
      <c r="I50" s="136"/>
      <c r="J50" s="136"/>
      <c r="K50" s="136"/>
      <c r="L50" s="137"/>
      <c r="M50" s="138"/>
      <c r="N50" s="138"/>
      <c r="P50" s="80"/>
      <c r="Q50" s="139"/>
      <c r="R50" s="80"/>
      <c r="S50" s="140"/>
      <c r="T50" s="141" t="s">
        <v>123</v>
      </c>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c r="CF50" s="142"/>
      <c r="CG50" s="142"/>
      <c r="CH50" s="142"/>
      <c r="CI50" s="142"/>
      <c r="CJ50" s="142"/>
      <c r="CK50" s="142"/>
      <c r="CL50" s="142"/>
      <c r="CM50" s="142"/>
      <c r="CN50" s="142"/>
      <c r="CO50" s="142"/>
      <c r="CP50" s="142"/>
      <c r="CQ50" s="142"/>
      <c r="CR50" s="142"/>
      <c r="CS50" s="142"/>
      <c r="CT50" s="142"/>
      <c r="CU50" s="142"/>
      <c r="CV50" s="142"/>
      <c r="CW50" s="142"/>
      <c r="CX50" s="142"/>
      <c r="CY50" s="142"/>
      <c r="CZ50" s="142"/>
      <c r="DA50" s="142"/>
      <c r="DB50" s="142"/>
      <c r="DC50" s="142"/>
      <c r="DD50" s="142"/>
      <c r="DE50" s="142"/>
      <c r="DF50" s="142"/>
      <c r="DG50" s="142"/>
      <c r="DH50" s="142"/>
      <c r="DI50" s="142"/>
      <c r="DJ50" s="142"/>
      <c r="DK50" s="142"/>
      <c r="DL50" s="142"/>
      <c r="DM50" s="142"/>
      <c r="DN50" s="142"/>
      <c r="DO50" s="142"/>
      <c r="DP50" s="142"/>
      <c r="DQ50" s="142"/>
      <c r="DR50" s="142"/>
      <c r="DS50" s="142"/>
      <c r="DT50" s="142"/>
      <c r="DU50" s="142"/>
      <c r="DV50" s="142"/>
      <c r="DW50" s="142"/>
      <c r="DX50" s="142"/>
      <c r="DY50" s="142"/>
      <c r="DZ50" s="142"/>
      <c r="EA50" s="142"/>
      <c r="EB50" s="142"/>
      <c r="EC50" s="142"/>
      <c r="ED50" s="142"/>
      <c r="EE50" s="142"/>
      <c r="EF50" s="142"/>
      <c r="EG50" s="142"/>
      <c r="EH50" s="142"/>
      <c r="EI50" s="142"/>
      <c r="EJ50" s="142"/>
      <c r="EK50" s="142"/>
      <c r="EL50" s="142"/>
      <c r="EM50" s="142"/>
      <c r="EN50" s="142"/>
      <c r="EO50" s="142"/>
      <c r="EP50" s="142"/>
      <c r="EQ50" s="142"/>
      <c r="ER50" s="142"/>
      <c r="ES50" s="142"/>
      <c r="ET50" s="142"/>
      <c r="EU50" s="142"/>
      <c r="EV50" s="142"/>
      <c r="EW50" s="142"/>
      <c r="EX50" s="142"/>
      <c r="EY50" s="142"/>
      <c r="EZ50" s="142"/>
      <c r="FA50" s="142"/>
      <c r="FB50" s="142"/>
      <c r="FC50" s="142"/>
      <c r="FD50" s="142"/>
      <c r="FE50" s="142"/>
      <c r="FF50" s="142"/>
      <c r="FG50" s="142"/>
      <c r="FH50" s="142"/>
      <c r="FI50" s="142"/>
      <c r="FJ50" s="142"/>
      <c r="FK50" s="142"/>
      <c r="FL50" s="142"/>
      <c r="FM50" s="142"/>
      <c r="FN50" s="142"/>
      <c r="FO50" s="142"/>
      <c r="FP50" s="142"/>
      <c r="FQ50" s="142"/>
      <c r="FR50" s="142"/>
      <c r="FS50" s="142"/>
      <c r="FT50" s="142"/>
      <c r="FU50" s="142"/>
      <c r="FV50" s="142"/>
      <c r="FW50" s="142"/>
      <c r="FX50" s="142"/>
      <c r="FY50" s="142"/>
      <c r="FZ50" s="142"/>
      <c r="GA50" s="142"/>
      <c r="GB50" s="142"/>
      <c r="GC50" s="142"/>
      <c r="GD50" s="142"/>
      <c r="GE50" s="142"/>
      <c r="GF50" s="142"/>
      <c r="GG50" s="142"/>
      <c r="GH50" s="142"/>
      <c r="GI50" s="142"/>
      <c r="GJ50" s="142"/>
      <c r="GK50" s="142"/>
      <c r="GL50" s="142"/>
      <c r="GM50" s="142"/>
      <c r="GN50" s="142"/>
      <c r="GO50" s="142"/>
      <c r="GP50" s="142"/>
      <c r="GQ50" s="142"/>
      <c r="GR50" s="142"/>
      <c r="GS50" s="142"/>
      <c r="GT50" s="142"/>
      <c r="GU50" s="142"/>
      <c r="GV50" s="142"/>
      <c r="GW50" s="142"/>
      <c r="GX50" s="142"/>
      <c r="GY50" s="142"/>
      <c r="GZ50" s="142"/>
      <c r="HA50" s="142"/>
      <c r="HB50" s="142"/>
      <c r="HC50" s="142"/>
      <c r="HD50" s="142"/>
      <c r="HE50" s="142"/>
      <c r="HF50" s="142"/>
      <c r="HG50" s="142"/>
      <c r="HH50" s="142"/>
      <c r="HI50" s="142"/>
      <c r="HJ50" s="142"/>
      <c r="HK50" s="142"/>
      <c r="HL50" s="142"/>
      <c r="HM50" s="142"/>
      <c r="HN50" s="142"/>
      <c r="HO50" s="142"/>
      <c r="HP50" s="142"/>
      <c r="HQ50" s="142"/>
      <c r="HR50" s="142"/>
      <c r="HS50" s="142"/>
      <c r="HT50" s="142"/>
      <c r="HU50" s="142"/>
      <c r="HV50" s="142"/>
      <c r="HW50" s="142"/>
      <c r="HY50" s="5"/>
      <c r="HZ50" s="5" t="str">
        <f>IF(T50="","",T50)</f>
        <v>Добавить наименование тарифа</v>
      </c>
      <c r="IA50" s="5"/>
      <c r="IB50" s="5"/>
    </row>
    <row r="51" spans="1:236" ht="11.25" customHeight="1">
      <c r="M51" s="2"/>
      <c r="N51" s="2"/>
      <c r="O51" s="2"/>
      <c r="P51" s="4"/>
      <c r="Q51" s="4"/>
      <c r="R51" s="4"/>
      <c r="S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row>
    <row r="52" spans="1:236" ht="14.25" customHeight="1">
      <c r="O52" s="2"/>
      <c r="S52" s="33"/>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c r="GU52" s="34"/>
      <c r="GV52" s="34"/>
      <c r="GW52" s="34"/>
      <c r="GX52" s="34"/>
      <c r="GY52" s="34"/>
      <c r="GZ52" s="34"/>
      <c r="HA52" s="34"/>
      <c r="HB52" s="34"/>
      <c r="HC52" s="34"/>
      <c r="HD52" s="34"/>
      <c r="HE52" s="34"/>
      <c r="HF52" s="34"/>
      <c r="HG52" s="34"/>
      <c r="HH52" s="34"/>
      <c r="HI52" s="34"/>
      <c r="HJ52" s="34"/>
      <c r="HK52" s="34"/>
      <c r="HL52" s="34"/>
      <c r="HM52" s="34"/>
      <c r="HN52" s="34"/>
      <c r="HO52" s="34"/>
      <c r="HP52" s="34"/>
      <c r="HQ52" s="34"/>
      <c r="HR52" s="34"/>
      <c r="HS52" s="34"/>
      <c r="HT52" s="34"/>
      <c r="HU52" s="34"/>
      <c r="HV52" s="34"/>
      <c r="HW52" s="34"/>
    </row>
    <row r="53" spans="1:236" ht="14.25" customHeight="1">
      <c r="O53" s="2"/>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row>
    <row r="54" spans="1:236" ht="14.25" customHeight="1">
      <c r="O54" s="2"/>
      <c r="S54" s="33"/>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c r="ET54" s="34"/>
      <c r="EU54" s="34"/>
      <c r="EV54" s="34"/>
      <c r="EW54" s="34"/>
      <c r="EX54" s="34"/>
      <c r="EY54" s="34"/>
      <c r="EZ54" s="34"/>
      <c r="FA54" s="34"/>
      <c r="FB54" s="34"/>
      <c r="FC54" s="34"/>
      <c r="FD54" s="34"/>
      <c r="FE54" s="34"/>
      <c r="FF54" s="34"/>
      <c r="FG54" s="34"/>
      <c r="FH54" s="34"/>
      <c r="FI54" s="34"/>
      <c r="FJ54" s="34"/>
      <c r="FK54" s="34"/>
      <c r="FL54" s="34"/>
      <c r="FM54" s="34"/>
      <c r="FN54" s="34"/>
      <c r="FO54" s="34"/>
      <c r="FP54" s="34"/>
      <c r="FQ54" s="34"/>
      <c r="FR54" s="34"/>
      <c r="FS54" s="34"/>
      <c r="FT54" s="34"/>
      <c r="FU54" s="34"/>
      <c r="FV54" s="34"/>
      <c r="FW54" s="34"/>
      <c r="FX54" s="34"/>
      <c r="FY54" s="34"/>
      <c r="FZ54" s="34"/>
      <c r="GA54" s="34"/>
      <c r="GB54" s="34"/>
      <c r="GC54" s="34"/>
      <c r="GD54" s="34"/>
      <c r="GE54" s="34"/>
      <c r="GF54" s="34"/>
      <c r="GG54" s="34"/>
      <c r="GH54" s="34"/>
      <c r="GI54" s="34"/>
      <c r="GJ54" s="34"/>
      <c r="GK54" s="34"/>
      <c r="GL54" s="34"/>
      <c r="GM54" s="34"/>
      <c r="GN54" s="34"/>
      <c r="GO54" s="34"/>
      <c r="GP54" s="34"/>
      <c r="GQ54" s="34"/>
      <c r="GR54" s="34"/>
      <c r="GS54" s="34"/>
      <c r="GT54" s="34"/>
      <c r="GU54" s="34"/>
      <c r="GV54" s="34"/>
      <c r="GW54" s="34"/>
      <c r="GX54" s="34"/>
      <c r="GY54" s="34"/>
      <c r="GZ54" s="34"/>
      <c r="HA54" s="34"/>
      <c r="HB54" s="34"/>
      <c r="HC54" s="34"/>
      <c r="HD54" s="34"/>
      <c r="HE54" s="34"/>
      <c r="HF54" s="34"/>
      <c r="HG54" s="34"/>
      <c r="HH54" s="34"/>
      <c r="HI54" s="34"/>
      <c r="HJ54" s="34"/>
      <c r="HK54" s="34"/>
      <c r="HL54" s="34"/>
      <c r="HM54" s="34"/>
      <c r="HN54" s="34"/>
      <c r="HO54" s="34"/>
      <c r="HP54" s="34"/>
      <c r="HQ54" s="34"/>
      <c r="HR54" s="34"/>
      <c r="HS54" s="34"/>
      <c r="HT54" s="34"/>
      <c r="HU54" s="34"/>
      <c r="HV54" s="34"/>
      <c r="HW54" s="34"/>
    </row>
  </sheetData>
  <mergeCells count="685">
    <mergeCell ref="T52:HW52"/>
    <mergeCell ref="T54:HW54"/>
    <mergeCell ref="HP46:HP47"/>
    <mergeCell ref="HT46:HT47"/>
    <mergeCell ref="HU46:HU47"/>
    <mergeCell ref="HV46:HV47"/>
    <mergeCell ref="HW46:HW47"/>
    <mergeCell ref="HG46:HG47"/>
    <mergeCell ref="HH46:HH47"/>
    <mergeCell ref="HI46:HI47"/>
    <mergeCell ref="HM46:HM47"/>
    <mergeCell ref="HN46:HN47"/>
    <mergeCell ref="HO46:HO47"/>
    <mergeCell ref="GU46:GU47"/>
    <mergeCell ref="GY46:GY47"/>
    <mergeCell ref="GZ46:GZ47"/>
    <mergeCell ref="HA46:HA47"/>
    <mergeCell ref="HB46:HB47"/>
    <mergeCell ref="HF46:HF47"/>
    <mergeCell ref="GL46:GL47"/>
    <mergeCell ref="GM46:GM47"/>
    <mergeCell ref="GN46:GN47"/>
    <mergeCell ref="GR46:GR47"/>
    <mergeCell ref="GS46:GS47"/>
    <mergeCell ref="GT46:GT47"/>
    <mergeCell ref="FZ46:FZ47"/>
    <mergeCell ref="GD46:GD47"/>
    <mergeCell ref="GE46:GE47"/>
    <mergeCell ref="GF46:GF47"/>
    <mergeCell ref="GG46:GG47"/>
    <mergeCell ref="GK46:GK47"/>
    <mergeCell ref="FQ46:FQ47"/>
    <mergeCell ref="FR46:FR47"/>
    <mergeCell ref="FS46:FS47"/>
    <mergeCell ref="FW46:FW47"/>
    <mergeCell ref="FX46:FX47"/>
    <mergeCell ref="FY46:FY47"/>
    <mergeCell ref="FE46:FE47"/>
    <mergeCell ref="FI46:FI47"/>
    <mergeCell ref="FJ46:FJ47"/>
    <mergeCell ref="FK46:FK47"/>
    <mergeCell ref="FL46:FL47"/>
    <mergeCell ref="FP46:FP47"/>
    <mergeCell ref="EV46:EV47"/>
    <mergeCell ref="EW46:EW47"/>
    <mergeCell ref="EX46:EX47"/>
    <mergeCell ref="FB46:FB47"/>
    <mergeCell ref="FC46:FC47"/>
    <mergeCell ref="FD46:FD47"/>
    <mergeCell ref="EJ46:EJ47"/>
    <mergeCell ref="EN46:EN47"/>
    <mergeCell ref="EO46:EO47"/>
    <mergeCell ref="EP46:EP47"/>
    <mergeCell ref="EQ46:EQ47"/>
    <mergeCell ref="EU46:EU47"/>
    <mergeCell ref="EA46:EA47"/>
    <mergeCell ref="EB46:EB47"/>
    <mergeCell ref="EC46:EC47"/>
    <mergeCell ref="EG46:EG47"/>
    <mergeCell ref="EH46:EH47"/>
    <mergeCell ref="EI46:EI47"/>
    <mergeCell ref="DO46:DO47"/>
    <mergeCell ref="DS46:DS47"/>
    <mergeCell ref="DT46:DT47"/>
    <mergeCell ref="DU46:DU47"/>
    <mergeCell ref="DV46:DV47"/>
    <mergeCell ref="DZ46:DZ47"/>
    <mergeCell ref="DF46:DF47"/>
    <mergeCell ref="DG46:DG47"/>
    <mergeCell ref="DH46:DH47"/>
    <mergeCell ref="DL46:DL47"/>
    <mergeCell ref="DM46:DM47"/>
    <mergeCell ref="DN46:DN47"/>
    <mergeCell ref="CT46:CT47"/>
    <mergeCell ref="CX46:CX47"/>
    <mergeCell ref="CY46:CY47"/>
    <mergeCell ref="CZ46:CZ47"/>
    <mergeCell ref="DA46:DA47"/>
    <mergeCell ref="DE46:DE47"/>
    <mergeCell ref="CK46:CK47"/>
    <mergeCell ref="CL46:CL47"/>
    <mergeCell ref="CM46:CM47"/>
    <mergeCell ref="CQ46:CQ47"/>
    <mergeCell ref="CR46:CR47"/>
    <mergeCell ref="CS46:CS47"/>
    <mergeCell ref="BY46:BY47"/>
    <mergeCell ref="CC46:CC47"/>
    <mergeCell ref="CD46:CD47"/>
    <mergeCell ref="CE46:CE47"/>
    <mergeCell ref="CF46:CF47"/>
    <mergeCell ref="CJ46:CJ47"/>
    <mergeCell ref="BP46:BP47"/>
    <mergeCell ref="BQ46:BQ47"/>
    <mergeCell ref="BR46:BR47"/>
    <mergeCell ref="BV46:BV47"/>
    <mergeCell ref="BW46:BW47"/>
    <mergeCell ref="BX46:BX47"/>
    <mergeCell ref="BD46:BD47"/>
    <mergeCell ref="BH46:BH47"/>
    <mergeCell ref="BI46:BI47"/>
    <mergeCell ref="BJ46:BJ47"/>
    <mergeCell ref="BK46:BK47"/>
    <mergeCell ref="BO46:BO47"/>
    <mergeCell ref="AU46:AU47"/>
    <mergeCell ref="AV46:AV47"/>
    <mergeCell ref="AW46:AW47"/>
    <mergeCell ref="BA46:BA47"/>
    <mergeCell ref="BB46:BB47"/>
    <mergeCell ref="BC46:BC47"/>
    <mergeCell ref="AI46:AI47"/>
    <mergeCell ref="AM46:AM47"/>
    <mergeCell ref="AN46:AN47"/>
    <mergeCell ref="AO46:AO47"/>
    <mergeCell ref="AP46:AP47"/>
    <mergeCell ref="AT46:AT47"/>
    <mergeCell ref="Z46:Z47"/>
    <mergeCell ref="AA46:AA47"/>
    <mergeCell ref="AB46:AB47"/>
    <mergeCell ref="AF46:AF47"/>
    <mergeCell ref="AG46:AG47"/>
    <mergeCell ref="AH46:AH47"/>
    <mergeCell ref="I44:I47"/>
    <mergeCell ref="P44:P47"/>
    <mergeCell ref="V44:AB44"/>
    <mergeCell ref="AC44:HW44"/>
    <mergeCell ref="J45:J47"/>
    <mergeCell ref="Q45:Q47"/>
    <mergeCell ref="V45:AB45"/>
    <mergeCell ref="AC45:HW45"/>
    <mergeCell ref="K46:K47"/>
    <mergeCell ref="Y46:Y47"/>
    <mergeCell ref="E41:E49"/>
    <mergeCell ref="V41:AB41"/>
    <mergeCell ref="AC41:HW41"/>
    <mergeCell ref="F42:F48"/>
    <mergeCell ref="V42:AB42"/>
    <mergeCell ref="AC42:HW42"/>
    <mergeCell ref="G43:G47"/>
    <mergeCell ref="V43:AB43"/>
    <mergeCell ref="AC43:HW43"/>
    <mergeCell ref="H44:H47"/>
    <mergeCell ref="GL40:GM40"/>
    <mergeCell ref="GS40:GT40"/>
    <mergeCell ref="GZ40:HA40"/>
    <mergeCell ref="HG40:HH40"/>
    <mergeCell ref="HN40:HO40"/>
    <mergeCell ref="HU40:HV40"/>
    <mergeCell ref="EV40:EW40"/>
    <mergeCell ref="FC40:FD40"/>
    <mergeCell ref="FJ40:FK40"/>
    <mergeCell ref="FQ40:FR40"/>
    <mergeCell ref="FX40:FY40"/>
    <mergeCell ref="GE40:GF40"/>
    <mergeCell ref="DF40:DG40"/>
    <mergeCell ref="DM40:DN40"/>
    <mergeCell ref="DT40:DU40"/>
    <mergeCell ref="EA40:EB40"/>
    <mergeCell ref="EH40:EI40"/>
    <mergeCell ref="EO40:EP40"/>
    <mergeCell ref="BP40:BQ40"/>
    <mergeCell ref="BW40:BX40"/>
    <mergeCell ref="CD40:CE40"/>
    <mergeCell ref="CK40:CL40"/>
    <mergeCell ref="CR40:CS40"/>
    <mergeCell ref="CY40:CZ40"/>
    <mergeCell ref="Z40:AA40"/>
    <mergeCell ref="AG40:AH40"/>
    <mergeCell ref="AN40:AO40"/>
    <mergeCell ref="AU40:AV40"/>
    <mergeCell ref="BB40:BC40"/>
    <mergeCell ref="BI40:BJ40"/>
    <mergeCell ref="GL39:GM39"/>
    <mergeCell ref="GS39:GT39"/>
    <mergeCell ref="GZ39:HA39"/>
    <mergeCell ref="HG39:HH39"/>
    <mergeCell ref="HN39:HO39"/>
    <mergeCell ref="HU39:HV39"/>
    <mergeCell ref="EV39:EW39"/>
    <mergeCell ref="FC39:FD39"/>
    <mergeCell ref="FJ39:FK39"/>
    <mergeCell ref="FQ39:FR39"/>
    <mergeCell ref="FX39:FY39"/>
    <mergeCell ref="GE39:GF39"/>
    <mergeCell ref="DF39:DG39"/>
    <mergeCell ref="DM39:DN39"/>
    <mergeCell ref="DT39:DU39"/>
    <mergeCell ref="EA39:EB39"/>
    <mergeCell ref="EH39:EI39"/>
    <mergeCell ref="EO39:EP39"/>
    <mergeCell ref="BP39:BQ39"/>
    <mergeCell ref="BW39:BX39"/>
    <mergeCell ref="CD39:CE39"/>
    <mergeCell ref="CK39:CL39"/>
    <mergeCell ref="CR39:CS39"/>
    <mergeCell ref="CY39:CZ39"/>
    <mergeCell ref="Z39:AA39"/>
    <mergeCell ref="AG39:AH39"/>
    <mergeCell ref="AN39:AO39"/>
    <mergeCell ref="AU39:AV39"/>
    <mergeCell ref="BB39:BC39"/>
    <mergeCell ref="BI39:BJ39"/>
    <mergeCell ref="GW38:GX38"/>
    <mergeCell ref="GY38:HA38"/>
    <mergeCell ref="HD38:HE38"/>
    <mergeCell ref="HF38:HH38"/>
    <mergeCell ref="HK38:HL38"/>
    <mergeCell ref="HM38:HO38"/>
    <mergeCell ref="FG38:FH38"/>
    <mergeCell ref="FI38:FK38"/>
    <mergeCell ref="FN38:FO38"/>
    <mergeCell ref="FP38:FR38"/>
    <mergeCell ref="FU38:FV38"/>
    <mergeCell ref="FW38:FY38"/>
    <mergeCell ref="DQ38:DR38"/>
    <mergeCell ref="DS38:DU38"/>
    <mergeCell ref="DX38:DY38"/>
    <mergeCell ref="DZ38:EB38"/>
    <mergeCell ref="EE38:EF38"/>
    <mergeCell ref="EG38:EI38"/>
    <mergeCell ref="CA38:CB38"/>
    <mergeCell ref="CC38:CE38"/>
    <mergeCell ref="CH38:CI38"/>
    <mergeCell ref="CJ38:CL38"/>
    <mergeCell ref="CO38:CP38"/>
    <mergeCell ref="CQ38:CS38"/>
    <mergeCell ref="W38:X38"/>
    <mergeCell ref="Y38:AA38"/>
    <mergeCell ref="AD38:AE38"/>
    <mergeCell ref="AF38:AH38"/>
    <mergeCell ref="AK38:AL38"/>
    <mergeCell ref="AM38:AO38"/>
    <mergeCell ref="AR38:AS38"/>
    <mergeCell ref="AT38:AV38"/>
    <mergeCell ref="AY38:AZ38"/>
    <mergeCell ref="HC37:HH37"/>
    <mergeCell ref="HI37:HI39"/>
    <mergeCell ref="HJ37:HO37"/>
    <mergeCell ref="HP37:HP39"/>
    <mergeCell ref="HQ37:HV37"/>
    <mergeCell ref="HW37:HW39"/>
    <mergeCell ref="HR38:HS38"/>
    <mergeCell ref="HT38:HV38"/>
    <mergeCell ref="GH37:GM37"/>
    <mergeCell ref="GN37:GN39"/>
    <mergeCell ref="GO37:GT37"/>
    <mergeCell ref="GU37:GU39"/>
    <mergeCell ref="GV37:HA37"/>
    <mergeCell ref="HB37:HB39"/>
    <mergeCell ref="GI38:GJ38"/>
    <mergeCell ref="GK38:GM38"/>
    <mergeCell ref="GP38:GQ38"/>
    <mergeCell ref="GR38:GT38"/>
    <mergeCell ref="FM37:FR37"/>
    <mergeCell ref="FS37:FS39"/>
    <mergeCell ref="FT37:FY37"/>
    <mergeCell ref="FZ37:FZ39"/>
    <mergeCell ref="GA37:GF37"/>
    <mergeCell ref="GG37:GG39"/>
    <mergeCell ref="GB38:GC38"/>
    <mergeCell ref="GD38:GF38"/>
    <mergeCell ref="ER37:EW37"/>
    <mergeCell ref="EX37:EX39"/>
    <mergeCell ref="EY37:FD37"/>
    <mergeCell ref="FE37:FE39"/>
    <mergeCell ref="FF37:FK37"/>
    <mergeCell ref="FL37:FL39"/>
    <mergeCell ref="ES38:ET38"/>
    <mergeCell ref="EU38:EW38"/>
    <mergeCell ref="EZ38:FA38"/>
    <mergeCell ref="FB38:FD38"/>
    <mergeCell ref="DW37:EB37"/>
    <mergeCell ref="EC37:EC39"/>
    <mergeCell ref="ED37:EI37"/>
    <mergeCell ref="EJ37:EJ39"/>
    <mergeCell ref="EK37:EP37"/>
    <mergeCell ref="EQ37:EQ39"/>
    <mergeCell ref="EL38:EM38"/>
    <mergeCell ref="EN38:EP38"/>
    <mergeCell ref="DB37:DG37"/>
    <mergeCell ref="DH37:DH39"/>
    <mergeCell ref="DI37:DN37"/>
    <mergeCell ref="DO37:DO39"/>
    <mergeCell ref="DP37:DU37"/>
    <mergeCell ref="DV37:DV39"/>
    <mergeCell ref="DC38:DD38"/>
    <mergeCell ref="DE38:DG38"/>
    <mergeCell ref="DJ38:DK38"/>
    <mergeCell ref="DL38:DN38"/>
    <mergeCell ref="CG37:CL37"/>
    <mergeCell ref="CM37:CM39"/>
    <mergeCell ref="CN37:CS37"/>
    <mergeCell ref="CT37:CT39"/>
    <mergeCell ref="CU37:CZ37"/>
    <mergeCell ref="DA37:DA39"/>
    <mergeCell ref="CV38:CW38"/>
    <mergeCell ref="CX38:CZ38"/>
    <mergeCell ref="BL37:BQ37"/>
    <mergeCell ref="BR37:BR39"/>
    <mergeCell ref="BS37:BX37"/>
    <mergeCell ref="BY37:BY39"/>
    <mergeCell ref="BZ37:CE37"/>
    <mergeCell ref="CF37:CF39"/>
    <mergeCell ref="BM38:BN38"/>
    <mergeCell ref="BO38:BQ38"/>
    <mergeCell ref="BT38:BU38"/>
    <mergeCell ref="BV38:BX38"/>
    <mergeCell ref="AQ37:AV37"/>
    <mergeCell ref="AW37:AW39"/>
    <mergeCell ref="AX37:BC37"/>
    <mergeCell ref="BD37:BD39"/>
    <mergeCell ref="BE37:BJ37"/>
    <mergeCell ref="BK37:BK39"/>
    <mergeCell ref="BA38:BC38"/>
    <mergeCell ref="BF38:BG38"/>
    <mergeCell ref="BH38:BJ38"/>
    <mergeCell ref="S36:HW36"/>
    <mergeCell ref="S37:S39"/>
    <mergeCell ref="T37:T39"/>
    <mergeCell ref="V37:AA37"/>
    <mergeCell ref="AB37:AB39"/>
    <mergeCell ref="AC37:AH37"/>
    <mergeCell ref="AI37:AI39"/>
    <mergeCell ref="AJ37:AO37"/>
    <mergeCell ref="AP37:AP39"/>
    <mergeCell ref="GH35:GN35"/>
    <mergeCell ref="GO35:GU35"/>
    <mergeCell ref="GV35:HB35"/>
    <mergeCell ref="HC35:HI35"/>
    <mergeCell ref="HJ35:HP35"/>
    <mergeCell ref="HQ35:HW35"/>
    <mergeCell ref="ER35:EX35"/>
    <mergeCell ref="EY35:FE35"/>
    <mergeCell ref="FF35:FL35"/>
    <mergeCell ref="FM35:FS35"/>
    <mergeCell ref="FT35:FZ35"/>
    <mergeCell ref="GA35:GG35"/>
    <mergeCell ref="DB35:DH35"/>
    <mergeCell ref="DI35:DO35"/>
    <mergeCell ref="DP35:DV35"/>
    <mergeCell ref="DW35:EC35"/>
    <mergeCell ref="ED35:EJ35"/>
    <mergeCell ref="EK35:EQ35"/>
    <mergeCell ref="BL35:BR35"/>
    <mergeCell ref="BS35:BY35"/>
    <mergeCell ref="BZ35:CF35"/>
    <mergeCell ref="CG35:CM35"/>
    <mergeCell ref="CN35:CT35"/>
    <mergeCell ref="CU35:DA35"/>
    <mergeCell ref="GV33:HA33"/>
    <mergeCell ref="HC33:HH33"/>
    <mergeCell ref="HJ33:HO33"/>
    <mergeCell ref="HQ33:HV33"/>
    <mergeCell ref="V35:AB35"/>
    <mergeCell ref="AC35:AI35"/>
    <mergeCell ref="AJ35:AP35"/>
    <mergeCell ref="AQ35:AW35"/>
    <mergeCell ref="AX35:BD35"/>
    <mergeCell ref="BE35:BK35"/>
    <mergeCell ref="FF33:FK33"/>
    <mergeCell ref="FM33:FR33"/>
    <mergeCell ref="FT33:FY33"/>
    <mergeCell ref="GA33:GF33"/>
    <mergeCell ref="GH33:GM33"/>
    <mergeCell ref="GO33:GT33"/>
    <mergeCell ref="DP33:DU33"/>
    <mergeCell ref="DW33:EB33"/>
    <mergeCell ref="ED33:EI33"/>
    <mergeCell ref="EK33:EP33"/>
    <mergeCell ref="ER33:EW33"/>
    <mergeCell ref="EY33:FD33"/>
    <mergeCell ref="BZ33:CE33"/>
    <mergeCell ref="CG33:CL33"/>
    <mergeCell ref="CN33:CS33"/>
    <mergeCell ref="CU33:CZ33"/>
    <mergeCell ref="DB33:DG33"/>
    <mergeCell ref="DI33:DN33"/>
    <mergeCell ref="HQ32:HV32"/>
    <mergeCell ref="S33:T33"/>
    <mergeCell ref="V33:AA33"/>
    <mergeCell ref="AC33:AH33"/>
    <mergeCell ref="AJ33:AO33"/>
    <mergeCell ref="AQ33:AV33"/>
    <mergeCell ref="AX33:BC33"/>
    <mergeCell ref="BE33:BJ33"/>
    <mergeCell ref="BL33:BQ33"/>
    <mergeCell ref="BS33:BX33"/>
    <mergeCell ref="GA32:GF32"/>
    <mergeCell ref="GH32:GM32"/>
    <mergeCell ref="GO32:GT32"/>
    <mergeCell ref="GV32:HA32"/>
    <mergeCell ref="HC32:HH32"/>
    <mergeCell ref="HJ32:HO32"/>
    <mergeCell ref="EK32:EP32"/>
    <mergeCell ref="ER32:EW32"/>
    <mergeCell ref="EY32:FD32"/>
    <mergeCell ref="FF32:FK32"/>
    <mergeCell ref="FM32:FR32"/>
    <mergeCell ref="FT32:FY32"/>
    <mergeCell ref="CU32:CZ32"/>
    <mergeCell ref="DB32:DG32"/>
    <mergeCell ref="DI32:DN32"/>
    <mergeCell ref="DP32:DU32"/>
    <mergeCell ref="DW32:EB32"/>
    <mergeCell ref="ED32:EI32"/>
    <mergeCell ref="BE32:BJ32"/>
    <mergeCell ref="BL32:BQ32"/>
    <mergeCell ref="BS32:BX32"/>
    <mergeCell ref="BZ32:CE32"/>
    <mergeCell ref="CG32:CL32"/>
    <mergeCell ref="CN32:CS32"/>
    <mergeCell ref="GV30:HA30"/>
    <mergeCell ref="HC30:HH30"/>
    <mergeCell ref="HJ30:HO30"/>
    <mergeCell ref="HQ30:HV30"/>
    <mergeCell ref="S32:T32"/>
    <mergeCell ref="V32:AA32"/>
    <mergeCell ref="AC32:AH32"/>
    <mergeCell ref="AJ32:AO32"/>
    <mergeCell ref="AQ32:AV32"/>
    <mergeCell ref="AX32:BC32"/>
    <mergeCell ref="FF30:FK30"/>
    <mergeCell ref="FM30:FR30"/>
    <mergeCell ref="FT30:FY30"/>
    <mergeCell ref="GA30:GF30"/>
    <mergeCell ref="GH30:GM30"/>
    <mergeCell ref="GO30:GT30"/>
    <mergeCell ref="DP30:DU30"/>
    <mergeCell ref="DW30:EB30"/>
    <mergeCell ref="ED30:EI30"/>
    <mergeCell ref="EK30:EP30"/>
    <mergeCell ref="ER30:EW30"/>
    <mergeCell ref="EY30:FD30"/>
    <mergeCell ref="BZ30:CE30"/>
    <mergeCell ref="CG30:CL30"/>
    <mergeCell ref="CN30:CS30"/>
    <mergeCell ref="CU30:CZ30"/>
    <mergeCell ref="DB30:DG30"/>
    <mergeCell ref="DI30:DN30"/>
    <mergeCell ref="HQ29:HV29"/>
    <mergeCell ref="S30:T30"/>
    <mergeCell ref="V30:AA30"/>
    <mergeCell ref="AC30:AH30"/>
    <mergeCell ref="AJ30:AO30"/>
    <mergeCell ref="AQ30:AV30"/>
    <mergeCell ref="AX30:BC30"/>
    <mergeCell ref="BE30:BJ30"/>
    <mergeCell ref="BL30:BQ30"/>
    <mergeCell ref="BS30:BX30"/>
    <mergeCell ref="GA29:GF29"/>
    <mergeCell ref="GH29:GM29"/>
    <mergeCell ref="GO29:GT29"/>
    <mergeCell ref="GV29:HA29"/>
    <mergeCell ref="HC29:HH29"/>
    <mergeCell ref="HJ29:HO29"/>
    <mergeCell ref="EK29:EP29"/>
    <mergeCell ref="ER29:EW29"/>
    <mergeCell ref="EY29:FD29"/>
    <mergeCell ref="FF29:FK29"/>
    <mergeCell ref="FM29:FR29"/>
    <mergeCell ref="FT29:FY29"/>
    <mergeCell ref="CU29:CZ29"/>
    <mergeCell ref="DB29:DG29"/>
    <mergeCell ref="DI29:DN29"/>
    <mergeCell ref="DP29:DU29"/>
    <mergeCell ref="DW29:EB29"/>
    <mergeCell ref="ED29:EI29"/>
    <mergeCell ref="BE29:BJ29"/>
    <mergeCell ref="BL29:BQ29"/>
    <mergeCell ref="BS29:BX29"/>
    <mergeCell ref="BZ29:CE29"/>
    <mergeCell ref="CG29:CL29"/>
    <mergeCell ref="CN29:CS29"/>
    <mergeCell ref="GV28:HA28"/>
    <mergeCell ref="HC28:HH28"/>
    <mergeCell ref="HJ28:HO28"/>
    <mergeCell ref="HQ28:HV28"/>
    <mergeCell ref="S29:T29"/>
    <mergeCell ref="V29:AA29"/>
    <mergeCell ref="AC29:AH29"/>
    <mergeCell ref="AJ29:AO29"/>
    <mergeCell ref="AQ29:AV29"/>
    <mergeCell ref="AX29:BC29"/>
    <mergeCell ref="FF28:FK28"/>
    <mergeCell ref="FM28:FR28"/>
    <mergeCell ref="FT28:FY28"/>
    <mergeCell ref="GA28:GF28"/>
    <mergeCell ref="GH28:GM28"/>
    <mergeCell ref="GO28:GT28"/>
    <mergeCell ref="DP28:DU28"/>
    <mergeCell ref="DW28:EB28"/>
    <mergeCell ref="ED28:EI28"/>
    <mergeCell ref="EK28:EP28"/>
    <mergeCell ref="ER28:EW28"/>
    <mergeCell ref="EY28:FD28"/>
    <mergeCell ref="BZ28:CE28"/>
    <mergeCell ref="CG28:CL28"/>
    <mergeCell ref="CN28:CS28"/>
    <mergeCell ref="CU28:CZ28"/>
    <mergeCell ref="DB28:DG28"/>
    <mergeCell ref="DI28:DN28"/>
    <mergeCell ref="HQ27:HV27"/>
    <mergeCell ref="S28:T28"/>
    <mergeCell ref="V28:AA28"/>
    <mergeCell ref="AC28:AH28"/>
    <mergeCell ref="AJ28:AO28"/>
    <mergeCell ref="AQ28:AV28"/>
    <mergeCell ref="AX28:BC28"/>
    <mergeCell ref="BE28:BJ28"/>
    <mergeCell ref="BL28:BQ28"/>
    <mergeCell ref="BS28:BX28"/>
    <mergeCell ref="GA27:GF27"/>
    <mergeCell ref="GH27:GM27"/>
    <mergeCell ref="GO27:GT27"/>
    <mergeCell ref="GV27:HA27"/>
    <mergeCell ref="HC27:HH27"/>
    <mergeCell ref="HJ27:HO27"/>
    <mergeCell ref="EK27:EP27"/>
    <mergeCell ref="ER27:EW27"/>
    <mergeCell ref="EY27:FD27"/>
    <mergeCell ref="FF27:FK27"/>
    <mergeCell ref="FM27:FR27"/>
    <mergeCell ref="FT27:FY27"/>
    <mergeCell ref="CU27:CZ27"/>
    <mergeCell ref="DB27:DG27"/>
    <mergeCell ref="DI27:DN27"/>
    <mergeCell ref="DP27:DU27"/>
    <mergeCell ref="DW27:EB27"/>
    <mergeCell ref="ED27:EI27"/>
    <mergeCell ref="BE27:BJ27"/>
    <mergeCell ref="BL27:BQ27"/>
    <mergeCell ref="BS27:BX27"/>
    <mergeCell ref="BZ27:CE27"/>
    <mergeCell ref="CG27:CL27"/>
    <mergeCell ref="CN27:CS27"/>
    <mergeCell ref="S27:T27"/>
    <mergeCell ref="V27:AA27"/>
    <mergeCell ref="AC27:AH27"/>
    <mergeCell ref="AJ27:AO27"/>
    <mergeCell ref="AQ27:AV27"/>
    <mergeCell ref="AX27:BC27"/>
    <mergeCell ref="AF15:AF16"/>
    <mergeCell ref="AG15:AG16"/>
    <mergeCell ref="AH15:AH16"/>
    <mergeCell ref="AI15:AI16"/>
    <mergeCell ref="S24:AH24"/>
    <mergeCell ref="S25:AH25"/>
    <mergeCell ref="HP7:HP8"/>
    <mergeCell ref="HT7:HT8"/>
    <mergeCell ref="HU7:HU8"/>
    <mergeCell ref="HV7:HV8"/>
    <mergeCell ref="HW7:HW8"/>
    <mergeCell ref="HG7:HG8"/>
    <mergeCell ref="HH7:HH8"/>
    <mergeCell ref="HI7:HI8"/>
    <mergeCell ref="HM7:HM8"/>
    <mergeCell ref="HN7:HN8"/>
    <mergeCell ref="HO7:HO8"/>
    <mergeCell ref="GU7:GU8"/>
    <mergeCell ref="GY7:GY8"/>
    <mergeCell ref="GZ7:GZ8"/>
    <mergeCell ref="HA7:HA8"/>
    <mergeCell ref="HB7:HB8"/>
    <mergeCell ref="HF7:HF8"/>
    <mergeCell ref="GL7:GL8"/>
    <mergeCell ref="GM7:GM8"/>
    <mergeCell ref="GN7:GN8"/>
    <mergeCell ref="GR7:GR8"/>
    <mergeCell ref="GS7:GS8"/>
    <mergeCell ref="GT7:GT8"/>
    <mergeCell ref="FZ7:FZ8"/>
    <mergeCell ref="GD7:GD8"/>
    <mergeCell ref="GE7:GE8"/>
    <mergeCell ref="GF7:GF8"/>
    <mergeCell ref="GG7:GG8"/>
    <mergeCell ref="GK7:GK8"/>
    <mergeCell ref="FQ7:FQ8"/>
    <mergeCell ref="FR7:FR8"/>
    <mergeCell ref="FS7:FS8"/>
    <mergeCell ref="FW7:FW8"/>
    <mergeCell ref="FX7:FX8"/>
    <mergeCell ref="FY7:FY8"/>
    <mergeCell ref="FE7:FE8"/>
    <mergeCell ref="FI7:FI8"/>
    <mergeCell ref="FJ7:FJ8"/>
    <mergeCell ref="FK7:FK8"/>
    <mergeCell ref="FL7:FL8"/>
    <mergeCell ref="FP7:FP8"/>
    <mergeCell ref="EV7:EV8"/>
    <mergeCell ref="EW7:EW8"/>
    <mergeCell ref="EX7:EX8"/>
    <mergeCell ref="FB7:FB8"/>
    <mergeCell ref="FC7:FC8"/>
    <mergeCell ref="FD7:FD8"/>
    <mergeCell ref="EJ7:EJ8"/>
    <mergeCell ref="EN7:EN8"/>
    <mergeCell ref="EO7:EO8"/>
    <mergeCell ref="EP7:EP8"/>
    <mergeCell ref="EQ7:EQ8"/>
    <mergeCell ref="EU7:EU8"/>
    <mergeCell ref="EA7:EA8"/>
    <mergeCell ref="EB7:EB8"/>
    <mergeCell ref="EC7:EC8"/>
    <mergeCell ref="EG7:EG8"/>
    <mergeCell ref="EH7:EH8"/>
    <mergeCell ref="EI7:EI8"/>
    <mergeCell ref="DO7:DO8"/>
    <mergeCell ref="DS7:DS8"/>
    <mergeCell ref="DT7:DT8"/>
    <mergeCell ref="DU7:DU8"/>
    <mergeCell ref="DV7:DV8"/>
    <mergeCell ref="DZ7:DZ8"/>
    <mergeCell ref="DF7:DF8"/>
    <mergeCell ref="DG7:DG8"/>
    <mergeCell ref="DH7:DH8"/>
    <mergeCell ref="DL7:DL8"/>
    <mergeCell ref="DM7:DM8"/>
    <mergeCell ref="DN7:DN8"/>
    <mergeCell ref="CT7:CT8"/>
    <mergeCell ref="CX7:CX8"/>
    <mergeCell ref="CY7:CY8"/>
    <mergeCell ref="CZ7:CZ8"/>
    <mergeCell ref="DA7:DA8"/>
    <mergeCell ref="DE7:DE8"/>
    <mergeCell ref="CK7:CK8"/>
    <mergeCell ref="CL7:CL8"/>
    <mergeCell ref="CM7:CM8"/>
    <mergeCell ref="CQ7:CQ8"/>
    <mergeCell ref="CR7:CR8"/>
    <mergeCell ref="CS7:CS8"/>
    <mergeCell ref="BY7:BY8"/>
    <mergeCell ref="CC7:CC8"/>
    <mergeCell ref="CD7:CD8"/>
    <mergeCell ref="CE7:CE8"/>
    <mergeCell ref="CF7:CF8"/>
    <mergeCell ref="CJ7:CJ8"/>
    <mergeCell ref="BP7:BP8"/>
    <mergeCell ref="BQ7:BQ8"/>
    <mergeCell ref="BR7:BR8"/>
    <mergeCell ref="BV7:BV8"/>
    <mergeCell ref="BW7:BW8"/>
    <mergeCell ref="BX7:BX8"/>
    <mergeCell ref="BD7:BD8"/>
    <mergeCell ref="BH7:BH8"/>
    <mergeCell ref="BI7:BI8"/>
    <mergeCell ref="BJ7:BJ8"/>
    <mergeCell ref="BK7:BK8"/>
    <mergeCell ref="BO7:BO8"/>
    <mergeCell ref="AU7:AU8"/>
    <mergeCell ref="AV7:AV8"/>
    <mergeCell ref="AW7:AW8"/>
    <mergeCell ref="BA7:BA8"/>
    <mergeCell ref="BB7:BB8"/>
    <mergeCell ref="BC7:BC8"/>
    <mergeCell ref="AI7:AI8"/>
    <mergeCell ref="AM7:AM8"/>
    <mergeCell ref="AN7:AN8"/>
    <mergeCell ref="AO7:AO8"/>
    <mergeCell ref="AP7:AP8"/>
    <mergeCell ref="AT7:AT8"/>
    <mergeCell ref="Z7:Z8"/>
    <mergeCell ref="AA7:AA8"/>
    <mergeCell ref="AB7:AB8"/>
    <mergeCell ref="AF7:AF8"/>
    <mergeCell ref="AG7:AG8"/>
    <mergeCell ref="AH7:AH8"/>
    <mergeCell ref="I5:I10"/>
    <mergeCell ref="P5:P10"/>
    <mergeCell ref="V5:AB5"/>
    <mergeCell ref="AC5:HW5"/>
    <mergeCell ref="J6:J9"/>
    <mergeCell ref="Q6:Q9"/>
    <mergeCell ref="V6:AB6"/>
    <mergeCell ref="AC6:HW6"/>
    <mergeCell ref="K7:K8"/>
    <mergeCell ref="Y7:Y8"/>
    <mergeCell ref="E2:E13"/>
    <mergeCell ref="V2:AB2"/>
    <mergeCell ref="AC2:HW2"/>
    <mergeCell ref="F3:F12"/>
    <mergeCell ref="V3:AB3"/>
    <mergeCell ref="AC3:HW3"/>
    <mergeCell ref="G4:G11"/>
    <mergeCell ref="V4:AB4"/>
    <mergeCell ref="AC4:HW4"/>
    <mergeCell ref="H5:H11"/>
  </mergeCells>
  <dataValidations count="8">
    <dataValidation type="textLength" operator="lessThanOrEqual" allowBlank="1" showInputMessage="1" showErrorMessage="1" errorTitle="Ошибка" error="Допускается ввод не более 900 символов!" sqref="T46 T7 AC5:AI5 AC44:AI44">
      <formula1>900</formula1>
    </dataValidation>
    <dataValidation allowBlank="1" promptTitle="checkPeriodRange" sqref="X65576 X131112 X196648 X262184 X327720 X393256 X458792 X524328 X589864 X655400 X720936 X786472 X852008 X917544 X983080 AE16 AE65576 AE131112 AE196648 AE262184 AE327720 AE393256 AE458792 AE524328 AE589864 AE655400 AE720936 AE786472 AE852008 AE917544 AE983080 AE47 AE8 X8 X47 AL8 AL47 AS8 AS47 AZ8 AZ47 BG8 BG47 BN8 BN47 BU8 BU47 CB8 CB47 CI8 CI47 CP8 CP47 CW8 CW47 DD8 DD47 DK8 DK47 DR8 DR47 DY8 DY47 EF8 EF47 EM8 EM47 ET8 ET47 FA8 FA47 FH8 FH47 FO8 FO47 FV8 FV47 GC8 GC47 GJ8 GJ47 GQ8 GQ47 GX8 GX47 HE8 HE47 HL8 HL47 HS8 HS47"/>
    <dataValidation type="list" allowBlank="1" showInputMessage="1" showErrorMessage="1" errorTitle="Ошибка" error="Выберите значение из списка" sqref="V983077 V65573 V131109 V196645 V262181 V327717 V393253 V458789 V524325 V589861 V655397 V720933 V786469 V852005 V917541 AC983077 AC65573 AC131109 AC196645 AC262181 AC327717 AC393253 AC458789 AC524325 AC589861 AC655397 AC720933 AC786469 AC852005 AC917541">
      <formula1>kind_of_scheme_in</formula1>
    </dataValidation>
    <dataValidation type="list" allowBlank="1" showInputMessage="1" showErrorMessage="1" errorTitle="Ошибка" error="Выберите значение из списка" sqref="T65575 T131111 T196647 T262183 T327719 T393255 T458791 T524327 T589863 T655399 T720935 T786471 T852007 T917543 T983079">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Y65575 Y131111 Y196647 Y262183 Y327719 Y393255 Y458791 Y524327 Y589863 Y655399 Y720935 Y786471 Y852007 Y917543 Y983079 AA65575 AA131111 AA196647 AA262183 AA327719 AA393255 AA458791 AA524327 AA589863 AA655399 AA720935 AA786471 AA852007 AA917543 AA983079 AF15 AF65575 AF131111 AF196647 AF262183 AF327719 AF393255 AF458791 AF524327 AF589863 AF655399 AF720935 AF786471 AF852007 AF917543 AF983079 AH65575 AH131111 AH196647 AH262183 AH327719 AH393255 AH458791 AH524327 AH589863 AH655399 AH720935 AH786471 AH852007 AH917543 AH983079 AH46 AF46 AH15 AH7 AF7 Y7 AA7 Y46 AA46 AM7 AO7 AM46 AO46 AT7 AV7 AT46 AV46 BA7 BC7 BA46 BC46 BH7 BJ7 BH46 BJ46 BO7 BQ7 BO46 BQ46 BV7 BX7 BV46 BX46 CC7 CE7 CC46 CE46 CJ7 CL7 CJ46 CL46 CQ7 CS7 CQ46 CS46 CX7 CZ7 CX46 CZ46 DE7 DG7 DE46 DG46 DL7 DN7 DL46 DN46 DS7 DU7 DS46 DU46 DZ7 EB7 DZ46 EB46 EG7 EI7 EG46 EI46 EN7 EP7 EN46 EP46 EU7 EW7 EU46 EW46 FB7 FD7 FB46 FD46 FI7 FK7 FI46 FK46 FP7 FR7 FP46 FR46 FW7 FY7 FW46 FY46 GD7 GF7 GD46 GF46 GK7 GM7 GK46 GM46 GR7 GT7 GR46 GT46 GY7 HA7 GY46 HA46 HF7 HH7 HF46 HH46 HM7 HO7 HM46 HO46 HT7 HV7 HT46 HV46"/>
    <dataValidation allowBlank="1" showInputMessage="1" showErrorMessage="1" prompt="Для выбора выполните двойной щелчок левой клавиши мыши по соответствующей ячейке." sqref="Z65575 Z131111 Z196647 Z262183 Z327719 Z393255 Z458791 Z524327 Z589863 Z655399 Z720935 Z786471 Z852007 Z917543 Z983079 AB131111 AB458791 AB196647 AB262183 AB327719 AB393255 AB524327 AB589863 AB655399 AB720935 AB786471 AB852007 AB917543 AB983079 AB65575 AG65575 AG131111 AG196647 AG262183 AG327719 AG393255 AG458791 AG524327 AG589863 AG655399 AG720935 AG786471 AG852007 AG917543 AG983079 AI524327:HW524327 AI196647:HW196647 AI589863:HW589863 AI655399:HW655399 AI15 AI720935:HW720935 AI786471:HW786471 AI852007:HW852007 AI917543:HW917543 AI983079:HW983079 AI65575:HW65575 AI131111:HW131111 AI458791:HW458791 AI262183:HW262183 AI7 AN7 AP7 AU7 AW7 BB7 BD7 BI7 BK7 BP7 BR7 BW7 BY7 CD7 CF7 CK7 CM7 CR7 CT7 CY7 DA7 DF7 DH7 DM7 DO7 DT7 DV7 EA7 EC7 EH7 EJ7 EO7 EQ7 EV7 EX7 FC7 FE7 FJ7 FL7 FQ7 FS7 FX7 FZ7 GE7 GG7 GL7 GN7 GS7 GU7 GZ7 HB7 HG7 HI7 HN7 HP7 HU7 HW7 AG46 AI327719:HW327719 AG15 AG7 Z7 AB7 AI393255:HW393255 AI46 AN46 AP46 AU46 AW46 BB46 BD46 BI46 BK46 BP46 BR46 BW46 BY46 CD46 CF46 CK46 CM46 CR46 CT46 CY46 DA46 DF46 DH46 DM46 DO46 DT46 DV46 EA46 EC46 EH46 EJ46 EO46 EQ46 EV46 EX46 FC46 FE46 FJ46 FL46 FQ46 FS46 FX46 FZ46 GE46 GG46 GL46 GN46 GS46 GU46 GZ46 HB46 HG46 HI46 HN46 HP46 HU46 HW46 Z46 AB46"/>
    <dataValidation allowBlank="1" sqref="S131113:HW131119 S196649:HW196655 S262185:HW262191 S327721:HW327727 S393257:HW393263 S458793:HW458799 S524329:HW524335 S589865:HW589871 S655401:HW655407 S720937:HW720943 S786473:HW786479 S852009:HW852015 S917545:HW917551 S983081:HW983087 S65577:HW65583"/>
    <dataValidation type="list" allowBlank="1" showInputMessage="1" errorTitle="Ошибка" error="Выберите значение из списка" prompt="Выберите значение из списка" sqref="V983078:HW983078 V65574:HW65574 V131110:HW131110 V196646:HW196646 V262182:HW262182 V327718:HW327718 V393254:HW393254 V458790:HW458790 V524326:HW524326 V589862:HW589862 V655398:HW655398 V720934:HW720934 V786470:HW786470 V852006:HW852006 V917542:HW917542">
      <formula1>kind_of_cons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Форма 11</vt:lpstr>
      <vt:lpstr>Форма 12</vt:lpstr>
      <vt:lpstr>Форма 13</vt:lpstr>
      <vt:lpstr>OFFER_METHOD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2024-05-07T06:30:33Z</dcterms:modified>
</cp:coreProperties>
</file>